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egomaya/Desktop/4to semestre MSc Engineering and Management/Tesis Maestria/CHAPTER 5/Industry performance/"/>
    </mc:Choice>
  </mc:AlternateContent>
  <xr:revisionPtr revIDLastSave="0" documentId="13_ncr:1_{BBDCA2A6-4353-1F40-94B8-83E61DFD7A46}" xr6:coauthVersionLast="47" xr6:coauthVersionMax="47" xr10:uidLastSave="{00000000-0000-0000-0000-000000000000}"/>
  <bookViews>
    <workbookView xWindow="0" yWindow="500" windowWidth="27320" windowHeight="13860" activeTab="4" xr2:uid="{00000000-000D-0000-FFFF-FFFF00000000}"/>
  </bookViews>
  <sheets>
    <sheet name="Cover" sheetId="1" r:id="rId1"/>
    <sheet name="Balance sheet" sheetId="2" r:id="rId2"/>
    <sheet name="Profit &amp; loss account" sheetId="3" r:id="rId3"/>
    <sheet name="Global ratios" sheetId="4" r:id="rId4"/>
    <sheet name="Hoja1" sheetId="5" r:id="rId5"/>
  </sheets>
  <externalReferences>
    <externalReference r:id="rId6"/>
    <externalReference r:id="rId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3" i="2" l="1"/>
  <c r="R23" i="2"/>
  <c r="S23" i="2"/>
  <c r="T23" i="2"/>
  <c r="U23" i="2"/>
  <c r="V23" i="2"/>
  <c r="N23" i="2"/>
  <c r="O23" i="2"/>
  <c r="P23" i="2"/>
  <c r="M23" i="2"/>
  <c r="M11" i="3"/>
  <c r="N11" i="3"/>
  <c r="O11" i="3"/>
  <c r="P11" i="3"/>
  <c r="Q11" i="3"/>
  <c r="R11" i="3"/>
  <c r="S11" i="3"/>
  <c r="T11" i="3"/>
  <c r="U11" i="3"/>
  <c r="V11" i="3"/>
  <c r="M12" i="3"/>
  <c r="N12" i="3"/>
  <c r="O12" i="3"/>
  <c r="P12" i="3"/>
  <c r="Q12" i="3"/>
  <c r="R12" i="3"/>
  <c r="S12" i="3"/>
  <c r="T12" i="3"/>
  <c r="U12" i="3"/>
  <c r="V12" i="3"/>
  <c r="M13" i="3"/>
  <c r="N13" i="3"/>
  <c r="O13" i="3"/>
  <c r="P13" i="3"/>
  <c r="Q13" i="3"/>
  <c r="R13" i="3"/>
  <c r="S13" i="3"/>
  <c r="T13" i="3"/>
  <c r="U13" i="3"/>
  <c r="V13" i="3"/>
  <c r="M14" i="3"/>
  <c r="N14" i="3"/>
  <c r="O14" i="3"/>
  <c r="P14" i="3"/>
  <c r="Q14" i="3"/>
  <c r="R14" i="3"/>
  <c r="S14" i="3"/>
  <c r="T14" i="3"/>
  <c r="U14" i="3"/>
  <c r="V14" i="3"/>
  <c r="M15" i="3"/>
  <c r="N15" i="3"/>
  <c r="O15" i="3"/>
  <c r="P15" i="3"/>
  <c r="Q15" i="3"/>
  <c r="R15" i="3"/>
  <c r="S15" i="3"/>
  <c r="T15" i="3"/>
  <c r="U15" i="3"/>
  <c r="V15" i="3"/>
  <c r="M16" i="3"/>
  <c r="N16" i="3"/>
  <c r="O16" i="3"/>
  <c r="P16" i="3"/>
  <c r="Q16" i="3"/>
  <c r="R16" i="3"/>
  <c r="S16" i="3"/>
  <c r="T16" i="3"/>
  <c r="U16" i="3"/>
  <c r="V16" i="3"/>
  <c r="M17" i="3"/>
  <c r="N17" i="3"/>
  <c r="O17" i="3"/>
  <c r="P17" i="3"/>
  <c r="Q17" i="3"/>
  <c r="R17" i="3"/>
  <c r="S17" i="3"/>
  <c r="T17" i="3"/>
  <c r="U17" i="3"/>
  <c r="V17" i="3"/>
  <c r="M18" i="3"/>
  <c r="N18" i="3"/>
  <c r="O18" i="3"/>
  <c r="P18" i="3"/>
  <c r="Q18" i="3"/>
  <c r="R18" i="3"/>
  <c r="S18" i="3"/>
  <c r="T18" i="3"/>
  <c r="U18" i="3"/>
  <c r="V18" i="3"/>
  <c r="M19" i="3"/>
  <c r="N19" i="3"/>
  <c r="O19" i="3"/>
  <c r="P19" i="3"/>
  <c r="Q19" i="3"/>
  <c r="R19" i="3"/>
  <c r="S19" i="3"/>
  <c r="T19" i="3"/>
  <c r="U19" i="3"/>
  <c r="V19" i="3"/>
  <c r="M20" i="3"/>
  <c r="N20" i="3"/>
  <c r="O20" i="3"/>
  <c r="P20" i="3"/>
  <c r="Q20" i="3"/>
  <c r="R20" i="3"/>
  <c r="S20" i="3"/>
  <c r="T20" i="3"/>
  <c r="U20" i="3"/>
  <c r="V20" i="3"/>
  <c r="M21" i="3"/>
  <c r="N21" i="3"/>
  <c r="O21" i="3"/>
  <c r="P21" i="3"/>
  <c r="Q21" i="3"/>
  <c r="R21" i="3"/>
  <c r="S21" i="3"/>
  <c r="T21" i="3"/>
  <c r="U21" i="3"/>
  <c r="V21" i="3"/>
  <c r="M22" i="3"/>
  <c r="N22" i="3"/>
  <c r="O22" i="3"/>
  <c r="P22" i="3"/>
  <c r="Q22" i="3"/>
  <c r="R22" i="3"/>
  <c r="S22" i="3"/>
  <c r="T22" i="3"/>
  <c r="U22" i="3"/>
  <c r="V22" i="3"/>
  <c r="M23" i="3"/>
  <c r="N23" i="3"/>
  <c r="O23" i="3"/>
  <c r="P23" i="3"/>
  <c r="Q23" i="3"/>
  <c r="R23" i="3"/>
  <c r="S23" i="3"/>
  <c r="T23" i="3"/>
  <c r="U23" i="3"/>
  <c r="V23" i="3"/>
  <c r="M24" i="3"/>
  <c r="N24" i="3"/>
  <c r="O24" i="3"/>
  <c r="P24" i="3"/>
  <c r="Q24" i="3"/>
  <c r="R24" i="3"/>
  <c r="S24" i="3"/>
  <c r="T24" i="3"/>
  <c r="U24" i="3"/>
  <c r="V24" i="3"/>
  <c r="M25" i="3"/>
  <c r="N25" i="3"/>
  <c r="O25" i="3"/>
  <c r="P25" i="3"/>
  <c r="Q25" i="3"/>
  <c r="R25" i="3"/>
  <c r="S25" i="3"/>
  <c r="T25" i="3"/>
  <c r="U25" i="3"/>
  <c r="V25" i="3"/>
  <c r="N10" i="3"/>
  <c r="O10" i="3"/>
  <c r="P10" i="3"/>
  <c r="Q10" i="3"/>
  <c r="R10" i="3"/>
  <c r="S10" i="3"/>
  <c r="T10" i="3"/>
  <c r="U10" i="3"/>
  <c r="V10" i="3"/>
  <c r="M10" i="3"/>
  <c r="K34" i="5"/>
  <c r="J34" i="5"/>
  <c r="I34" i="5"/>
</calcChain>
</file>

<file path=xl/sharedStrings.xml><?xml version="1.0" encoding="utf-8"?>
<sst xmlns="http://schemas.openxmlformats.org/spreadsheetml/2006/main" count="590" uniqueCount="112">
  <si>
    <t>OLAM AGRO COLOMBIA S A S</t>
  </si>
  <si>
    <t>Active</t>
  </si>
  <si>
    <t>BOGOTA, Colombia</t>
  </si>
  <si>
    <t>The Global Ultimate Owner of this controlled subsidiary is OLAM GROUP LIMITED</t>
  </si>
  <si>
    <t>BvD ID n°CO170015767120</t>
  </si>
  <si>
    <t>Unconsolidated, Local registry filing</t>
  </si>
  <si>
    <t>Exported on 01/02/2023
Data Update 332,001 (27/01/2023)
Ⓒ Bureau van Dijk 2023</t>
  </si>
  <si>
    <t>Balance sheet</t>
  </si>
  <si>
    <t>m USD</t>
  </si>
  <si>
    <t>12 months</t>
  </si>
  <si>
    <t>Local GAAP</t>
  </si>
  <si>
    <t>IFRS</t>
  </si>
  <si>
    <t>Exchange rate: COP/USD</t>
  </si>
  <si>
    <t>Assets</t>
  </si>
  <si>
    <t>Fixed assets</t>
  </si>
  <si>
    <t xml:space="preserve"> ∟ Intangible fixed assets</t>
  </si>
  <si>
    <t xml:space="preserve"> ∟ Tangible fixed assets</t>
  </si>
  <si>
    <t xml:space="preserve"> ∟ Other fixed assets</t>
  </si>
  <si>
    <t>Current assets</t>
  </si>
  <si>
    <t xml:space="preserve"> ∟ Stock</t>
  </si>
  <si>
    <t xml:space="preserve"> ∟ Debtors</t>
  </si>
  <si>
    <t xml:space="preserve"> ∟ Other current assets</t>
  </si>
  <si>
    <t xml:space="preserve"> ∟ Cash &amp; cash equivalent</t>
  </si>
  <si>
    <t>n.a.</t>
  </si>
  <si>
    <t>Total assets</t>
  </si>
  <si>
    <t>Liabilities &amp; equity</t>
  </si>
  <si>
    <t>Shareholders funds</t>
  </si>
  <si>
    <t xml:space="preserve"> ∟ Capital</t>
  </si>
  <si>
    <t xml:space="preserve"> ∟ Other shareholders funds</t>
  </si>
  <si>
    <t>Non-current liabilities</t>
  </si>
  <si>
    <t xml:space="preserve"> ∟ Long term debt</t>
  </si>
  <si>
    <t xml:space="preserve"> ∟ Other non-current liabilities</t>
  </si>
  <si>
    <t xml:space="preserve"> ∟ Provisions</t>
  </si>
  <si>
    <t>Current liabilities</t>
  </si>
  <si>
    <t xml:space="preserve"> ∟ Loans</t>
  </si>
  <si>
    <t xml:space="preserve"> ∟ Creditors</t>
  </si>
  <si>
    <t xml:space="preserve"> ∟ Other current liabilities</t>
  </si>
  <si>
    <t>Total shareh. funds &amp; liab.</t>
  </si>
  <si>
    <t>Memo lines</t>
  </si>
  <si>
    <t xml:space="preserve"> ∟ Working capital</t>
  </si>
  <si>
    <t xml:space="preserve"> ∟ Net current assets</t>
  </si>
  <si>
    <t xml:space="preserve"> ∟ Enterprise value</t>
  </si>
  <si>
    <t xml:space="preserve"> ∟ Number of employees</t>
  </si>
  <si>
    <t>Profit &amp; loss account</t>
  </si>
  <si>
    <t xml:space="preserve"> ∟ Operating revenue (Turnover)</t>
  </si>
  <si>
    <t xml:space="preserve"> ∟ Sales</t>
  </si>
  <si>
    <t xml:space="preserve"> ∟ Costs of goods sold</t>
  </si>
  <si>
    <t xml:space="preserve"> ∟ Gross profit</t>
  </si>
  <si>
    <t xml:space="preserve"> ∟ Other operating expenses</t>
  </si>
  <si>
    <t xml:space="preserve"> ∟ Operating P/L [=EBIT]</t>
  </si>
  <si>
    <t xml:space="preserve"> ∟ Financial P/L</t>
  </si>
  <si>
    <t xml:space="preserve"> ∟ Financial revenue</t>
  </si>
  <si>
    <t xml:space="preserve"> ∟ Financial expenses</t>
  </si>
  <si>
    <t xml:space="preserve"> ∟ P/L before tax</t>
  </si>
  <si>
    <t xml:space="preserve"> ∟ Taxation</t>
  </si>
  <si>
    <t xml:space="preserve"> ∟ P/L after tax</t>
  </si>
  <si>
    <t xml:space="preserve"> ∟ Extr. and other P/L</t>
  </si>
  <si>
    <t xml:space="preserve"> ∟ Extr. and other revenue</t>
  </si>
  <si>
    <t xml:space="preserve"> ∟ Extr. and other expenses</t>
  </si>
  <si>
    <t xml:space="preserve"> ∟ P/L for period [=Net income]</t>
  </si>
  <si>
    <t xml:space="preserve"> ∟ Export revenue</t>
  </si>
  <si>
    <t xml:space="preserve"> ∟ Material costs</t>
  </si>
  <si>
    <t xml:space="preserve"> ∟ Costs of employees</t>
  </si>
  <si>
    <t xml:space="preserve"> ∟ Depreciation &amp; Amortization</t>
  </si>
  <si>
    <t xml:space="preserve"> ∟ Other operating items</t>
  </si>
  <si>
    <t xml:space="preserve"> ∟ Interest paid</t>
  </si>
  <si>
    <t xml:space="preserve"> ∟ Research &amp; Development expenses</t>
  </si>
  <si>
    <t xml:space="preserve"> ∟ Cash flow</t>
  </si>
  <si>
    <t xml:space="preserve"> ∟ Added value</t>
  </si>
  <si>
    <t xml:space="preserve"> ∟ EBITDA</t>
  </si>
  <si>
    <t>Global ratios</t>
  </si>
  <si>
    <t>Profitability ratios</t>
  </si>
  <si>
    <t xml:space="preserve"> ∟ ROE using P/L before tax (%)</t>
  </si>
  <si>
    <t>n.s.</t>
  </si>
  <si>
    <t xml:space="preserve"> ∟ ROCE using P/L before tax (%)</t>
  </si>
  <si>
    <t xml:space="preserve"> ∟ ROA using P/L before tax (%)</t>
  </si>
  <si>
    <t xml:space="preserve"> ∟ ROE using Net income (%)</t>
  </si>
  <si>
    <t xml:space="preserve"> ∟ ROCE using Net income (%)</t>
  </si>
  <si>
    <t xml:space="preserve"> ∟ ROA using Net income (%)</t>
  </si>
  <si>
    <t xml:space="preserve"> ∟ Profit margin (%)</t>
  </si>
  <si>
    <t xml:space="preserve"> ∟ Gross margin (%)</t>
  </si>
  <si>
    <t xml:space="preserve"> ∟ EBITDA margin (%)</t>
  </si>
  <si>
    <t xml:space="preserve"> ∟ EBIT margin (%)</t>
  </si>
  <si>
    <t xml:space="preserve"> ∟ Cash flow / Operating revenue (%)</t>
  </si>
  <si>
    <t xml:space="preserve"> ∟ Enterprise value / EBITDA (x)</t>
  </si>
  <si>
    <t xml:space="preserve"> ∟ Market cap / Cash flow from operations (x)</t>
  </si>
  <si>
    <t>Operational ratios</t>
  </si>
  <si>
    <t xml:space="preserve"> ∟ Net assets turnover (x)</t>
  </si>
  <si>
    <t xml:space="preserve"> ∟ Interest cover (x)</t>
  </si>
  <si>
    <t xml:space="preserve"> ∟ Stock turnover (x)</t>
  </si>
  <si>
    <t xml:space="preserve"> ∟ Collection period (days)</t>
  </si>
  <si>
    <t xml:space="preserve"> ∟ Credit period (days)</t>
  </si>
  <si>
    <t xml:space="preserve"> ∟ Export revenue / Operating revenue (%)</t>
  </si>
  <si>
    <t xml:space="preserve"> ∟ R&amp;D expenses / Operating revenue (%)</t>
  </si>
  <si>
    <t>Structure ratios</t>
  </si>
  <si>
    <t xml:space="preserve"> ∟ Current ratio (x)</t>
  </si>
  <si>
    <t xml:space="preserve"> ∟ Liquidity ratio (x)</t>
  </si>
  <si>
    <t xml:space="preserve"> ∟ Shareholders liquidity ratio (x)</t>
  </si>
  <si>
    <t xml:space="preserve"> ∟ Solvency ratio (Asset based) (%)</t>
  </si>
  <si>
    <t xml:space="preserve"> ∟ Solvency ratio (Liability based) (%)</t>
  </si>
  <si>
    <t xml:space="preserve"> ∟ Gearing (%)</t>
  </si>
  <si>
    <t>Per employee ratios</t>
  </si>
  <si>
    <t xml:space="preserve"> ∟ Profit per employee (th)</t>
  </si>
  <si>
    <t xml:space="preserve"> ∟ Operating revenue per employee (th)</t>
  </si>
  <si>
    <t xml:space="preserve"> ∟ Costs of employees / Operating revenue (%)</t>
  </si>
  <si>
    <t xml:space="preserve"> ∟ Average cost of employee (th)</t>
  </si>
  <si>
    <t xml:space="preserve"> ∟ Shareholders funds per employee (th)</t>
  </si>
  <si>
    <t xml:space="preserve"> ∟ Working capital per employee (th)</t>
  </si>
  <si>
    <t xml:space="preserve"> ∟ Total assets per employee (th)</t>
  </si>
  <si>
    <t>Revenues</t>
  </si>
  <si>
    <t xml:space="preserve">Gross profit 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</si>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</sst>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"/>
    <numFmt numFmtId="165" formatCode="#,##0.00000"/>
    <numFmt numFmtId="166" formatCode="###,##0"/>
    <numFmt numFmtId="168" formatCode="###,##0.00"/>
    <numFmt numFmtId="172" formatCode="0.000"/>
  </numFmts>
  <fonts count="8" x14ac:knownFonts="1">
    <font>
      <sz val="11"/>
      <color rgb="FF000000"/>
      <name val="Calibri"/>
    </font>
    <font>
      <sz val="10"/>
      <color rgb="FF333333"/>
      <name val="Arial"/>
      <family val="2"/>
    </font>
    <font>
      <b/>
      <sz val="12"/>
      <color rgb="FF001489"/>
      <name val="Arial"/>
      <family val="2"/>
    </font>
    <font>
      <sz val="10"/>
      <color rgb="FF555555"/>
      <name val="Arial"/>
      <family val="2"/>
    </font>
    <font>
      <b/>
      <sz val="10"/>
      <color rgb="FF555555"/>
      <name val="Arial"/>
      <family val="2"/>
    </font>
    <font>
      <b/>
      <sz val="10"/>
      <color rgb="FF333333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555555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E87722"/>
      </top>
      <bottom style="thin">
        <color rgb="FFA0A0A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0" xfId="0" applyFill="1"/>
    <xf numFmtId="0" fontId="0" fillId="3" borderId="0" xfId="0" applyFill="1"/>
    <xf numFmtId="164" fontId="1" fillId="2" borderId="0" xfId="0" applyNumberFormat="1" applyFont="1" applyFill="1" applyAlignment="1">
      <alignment horizontal="right" vertical="top"/>
    </xf>
    <xf numFmtId="0" fontId="1" fillId="2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left" vertical="center" wrapText="1"/>
    </xf>
    <xf numFmtId="165" fontId="1" fillId="2" borderId="0" xfId="0" applyNumberFormat="1" applyFont="1" applyFill="1" applyAlignment="1">
      <alignment horizontal="right" vertical="top"/>
    </xf>
    <xf numFmtId="0" fontId="3" fillId="3" borderId="2" xfId="0" applyFont="1" applyFill="1" applyBorder="1" applyAlignment="1">
      <alignment horizontal="left" vertical="center" wrapText="1"/>
    </xf>
    <xf numFmtId="166" fontId="1" fillId="3" borderId="2" xfId="0" applyNumberFormat="1" applyFont="1" applyFill="1" applyBorder="1" applyAlignment="1">
      <alignment horizontal="right" vertical="top"/>
    </xf>
    <xf numFmtId="0" fontId="1" fillId="3" borderId="2" xfId="0" applyFont="1" applyFill="1" applyBorder="1" applyAlignment="1">
      <alignment horizontal="right" vertical="top" wrapText="1"/>
    </xf>
    <xf numFmtId="0" fontId="4" fillId="3" borderId="3" xfId="0" applyFont="1" applyFill="1" applyBorder="1" applyAlignment="1">
      <alignment horizontal="right" vertical="center" wrapText="1"/>
    </xf>
    <xf numFmtId="166" fontId="5" fillId="2" borderId="3" xfId="0" applyNumberFormat="1" applyFont="1" applyFill="1" applyBorder="1" applyAlignment="1">
      <alignment horizontal="right" vertical="top"/>
    </xf>
    <xf numFmtId="4" fontId="1" fillId="3" borderId="2" xfId="0" applyNumberFormat="1" applyFont="1" applyFill="1" applyBorder="1" applyAlignment="1">
      <alignment horizontal="right" vertical="top"/>
    </xf>
    <xf numFmtId="3" fontId="1" fillId="3" borderId="2" xfId="0" applyNumberFormat="1" applyFont="1" applyFill="1" applyBorder="1" applyAlignment="1">
      <alignment horizontal="right" vertical="top"/>
    </xf>
    <xf numFmtId="0" fontId="0" fillId="0" borderId="7" xfId="0" applyBorder="1"/>
    <xf numFmtId="166" fontId="1" fillId="3" borderId="8" xfId="0" applyNumberFormat="1" applyFont="1" applyFill="1" applyBorder="1" applyAlignment="1">
      <alignment horizontal="right" vertical="top"/>
    </xf>
    <xf numFmtId="166" fontId="1" fillId="3" borderId="9" xfId="0" applyNumberFormat="1" applyFont="1" applyFill="1" applyBorder="1" applyAlignment="1">
      <alignment horizontal="right" vertical="top"/>
    </xf>
    <xf numFmtId="0" fontId="0" fillId="0" borderId="10" xfId="0" applyBorder="1"/>
    <xf numFmtId="166" fontId="1" fillId="3" borderId="11" xfId="0" applyNumberFormat="1" applyFont="1" applyFill="1" applyBorder="1" applyAlignment="1">
      <alignment horizontal="right" vertical="top"/>
    </xf>
    <xf numFmtId="166" fontId="1" fillId="3" borderId="12" xfId="0" applyNumberFormat="1" applyFont="1" applyFill="1" applyBorder="1" applyAlignment="1">
      <alignment horizontal="right" vertical="top"/>
    </xf>
    <xf numFmtId="1" fontId="1" fillId="3" borderId="0" xfId="0" applyNumberFormat="1" applyFont="1" applyFill="1" applyAlignment="1">
      <alignment horizontal="right" vertical="top"/>
    </xf>
    <xf numFmtId="0" fontId="3" fillId="4" borderId="7" xfId="0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left" vertical="center" wrapText="1"/>
    </xf>
    <xf numFmtId="4" fontId="0" fillId="0" borderId="0" xfId="0" applyNumberFormat="1"/>
    <xf numFmtId="4" fontId="6" fillId="0" borderId="0" xfId="0" applyNumberFormat="1" applyFont="1"/>
    <xf numFmtId="0" fontId="0" fillId="5" borderId="4" xfId="0" applyFill="1" applyBorder="1"/>
    <xf numFmtId="0" fontId="7" fillId="5" borderId="5" xfId="0" applyFont="1" applyFill="1" applyBorder="1"/>
    <xf numFmtId="0" fontId="7" fillId="5" borderId="6" xfId="0" applyFont="1" applyFill="1" applyBorder="1"/>
    <xf numFmtId="0" fontId="0" fillId="2" borderId="0" xfId="0" applyFill="1"/>
    <xf numFmtId="0" fontId="0" fillId="2" borderId="1" xfId="0" applyFill="1" applyBorder="1"/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168" fontId="1" fillId="3" borderId="2" xfId="0" applyNumberFormat="1" applyFont="1" applyFill="1" applyBorder="1" applyAlignment="1">
      <alignment horizontal="right" vertical="top"/>
    </xf>
    <xf numFmtId="168" fontId="1" fillId="3" borderId="2" xfId="0" applyNumberFormat="1" applyFont="1" applyFill="1" applyBorder="1" applyAlignment="1">
      <alignment horizontal="right" vertical="top" wrapText="1"/>
    </xf>
    <xf numFmtId="4" fontId="1" fillId="3" borderId="8" xfId="0" applyNumberFormat="1" applyFont="1" applyFill="1" applyBorder="1" applyAlignment="1">
      <alignment horizontal="right" vertical="top"/>
    </xf>
    <xf numFmtId="0" fontId="1" fillId="3" borderId="8" xfId="0" applyFont="1" applyFill="1" applyBorder="1" applyAlignment="1">
      <alignment horizontal="right" vertical="top" wrapText="1"/>
    </xf>
    <xf numFmtId="0" fontId="1" fillId="3" borderId="9" xfId="0" applyFont="1" applyFill="1" applyBorder="1" applyAlignment="1">
      <alignment horizontal="right" vertical="top" wrapText="1"/>
    </xf>
    <xf numFmtId="4" fontId="1" fillId="3" borderId="9" xfId="0" applyNumberFormat="1" applyFont="1" applyFill="1" applyBorder="1" applyAlignment="1">
      <alignment horizontal="right" vertical="top"/>
    </xf>
    <xf numFmtId="4" fontId="1" fillId="3" borderId="11" xfId="0" applyNumberFormat="1" applyFont="1" applyFill="1" applyBorder="1" applyAlignment="1">
      <alignment horizontal="right" vertical="top"/>
    </xf>
    <xf numFmtId="4" fontId="1" fillId="3" borderId="12" xfId="0" applyNumberFormat="1" applyFont="1" applyFill="1" applyBorder="1" applyAlignment="1">
      <alignment horizontal="right" vertical="top"/>
    </xf>
    <xf numFmtId="0" fontId="7" fillId="5" borderId="4" xfId="0" applyFont="1" applyFill="1" applyBorder="1"/>
    <xf numFmtId="1" fontId="5" fillId="5" borderId="5" xfId="0" applyNumberFormat="1" applyFont="1" applyFill="1" applyBorder="1" applyAlignment="1">
      <alignment horizontal="right" vertical="top"/>
    </xf>
    <xf numFmtId="1" fontId="5" fillId="5" borderId="6" xfId="0" applyNumberFormat="1" applyFont="1" applyFill="1" applyBorder="1" applyAlignment="1">
      <alignment horizontal="right" vertical="top"/>
    </xf>
    <xf numFmtId="17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Hoja1!$K$18</c:f>
              <c:strCache>
                <c:ptCount val="1"/>
                <c:pt idx="0">
                  <c:v>Revenues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Hoja1!$J$19:$J$28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Hoja1!$K$19:$K$28</c:f>
              <c:numCache>
                <c:formatCode>###,##0</c:formatCode>
                <c:ptCount val="10"/>
                <c:pt idx="0">
                  <c:v>150661.80363349</c:v>
                </c:pt>
                <c:pt idx="1">
                  <c:v>106193.181505061</c:v>
                </c:pt>
                <c:pt idx="2">
                  <c:v>126878.61263642699</c:v>
                </c:pt>
                <c:pt idx="3">
                  <c:v>124750.358710681</c:v>
                </c:pt>
                <c:pt idx="4">
                  <c:v>118966.09400298899</c:v>
                </c:pt>
                <c:pt idx="5">
                  <c:v>135164.382560603</c:v>
                </c:pt>
                <c:pt idx="6">
                  <c:v>131527.492017799</c:v>
                </c:pt>
                <c:pt idx="7">
                  <c:v>182804.15845306299</c:v>
                </c:pt>
                <c:pt idx="8">
                  <c:v>229007.286717571</c:v>
                </c:pt>
                <c:pt idx="9">
                  <c:v>277434.54654940899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FA-D649-A4DC-8ACBEBF952DA}"/>
            </c:ext>
          </c:extLst>
        </c:ser>
        <c:ser>
          <c:idx val="1"/>
          <c:order val="1"/>
          <c:tx>
            <c:strRef>
              <c:f>Hoja1!$L$18</c:f>
              <c:strCache>
                <c:ptCount val="1"/>
                <c:pt idx="0">
                  <c:v>Gross profit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Hoja1!$J$19:$J$28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Hoja1!$L$19:$L$28</c:f>
              <c:numCache>
                <c:formatCode>###,##0</c:formatCode>
                <c:ptCount val="10"/>
                <c:pt idx="0">
                  <c:v>9518.640051150931</c:v>
                </c:pt>
                <c:pt idx="1">
                  <c:v>14423.8297584963</c:v>
                </c:pt>
                <c:pt idx="2">
                  <c:v>15619.949062366701</c:v>
                </c:pt>
                <c:pt idx="3">
                  <c:v>28495.370840151001</c:v>
                </c:pt>
                <c:pt idx="4">
                  <c:v>13300.078459373401</c:v>
                </c:pt>
                <c:pt idx="5">
                  <c:v>13708.806995057699</c:v>
                </c:pt>
                <c:pt idx="6">
                  <c:v>14663.134891707899</c:v>
                </c:pt>
                <c:pt idx="7">
                  <c:v>20282.125521196998</c:v>
                </c:pt>
                <c:pt idx="8">
                  <c:v>18283.525942114997</c:v>
                </c:pt>
                <c:pt idx="9">
                  <c:v>19544.7117643723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FA-D649-A4DC-8ACBEBF952DA}"/>
            </c:ext>
          </c:extLst>
        </c:ser>
        <c:ser>
          <c:idx val="2"/>
          <c:order val="2"/>
          <c:tx>
            <c:strRef>
              <c:f>Hoja1!$M$18</c:f>
              <c:strCache>
                <c:ptCount val="1"/>
                <c:pt idx="0">
                  <c:v>Net income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Hoja1!$J$19:$J$28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Hoja1!$M$19:$M$28</c:f>
              <c:numCache>
                <c:formatCode>###,##0</c:formatCode>
                <c:ptCount val="10"/>
                <c:pt idx="0">
                  <c:v>-1.2108109038672401</c:v>
                </c:pt>
                <c:pt idx="1">
                  <c:v>-1205.16343403526</c:v>
                </c:pt>
                <c:pt idx="2">
                  <c:v>-3284.1213060698096</c:v>
                </c:pt>
                <c:pt idx="3">
                  <c:v>-2865.0712531870204</c:v>
                </c:pt>
                <c:pt idx="4">
                  <c:v>340.92630926915399</c:v>
                </c:pt>
                <c:pt idx="5">
                  <c:v>569.76105605164798</c:v>
                </c:pt>
                <c:pt idx="6">
                  <c:v>-483.09714482945895</c:v>
                </c:pt>
                <c:pt idx="7">
                  <c:v>106.922480760608</c:v>
                </c:pt>
                <c:pt idx="8">
                  <c:v>-585.91020019311702</c:v>
                </c:pt>
                <c:pt idx="9">
                  <c:v>-2705.9436065956797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8FA-D649-A4DC-8ACBEBF952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9562399"/>
        <c:axId val="2017124688"/>
      </c:lineChart>
      <c:catAx>
        <c:axId val="1695623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17124688"/>
        <c:crosses val="autoZero"/>
        <c:auto val="1"/>
        <c:lblAlgn val="ctr"/>
        <c:lblOffset val="100"/>
        <c:noMultiLvlLbl val="0"/>
      </c:catAx>
      <c:valAx>
        <c:axId val="201712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95623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Hoja1!$M$18</c:f>
              <c:strCache>
                <c:ptCount val="1"/>
                <c:pt idx="0">
                  <c:v>Net income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Hoja1!$M$19:$M$28</c:f>
              <c:numCache>
                <c:formatCode>###,##0</c:formatCode>
                <c:ptCount val="10"/>
                <c:pt idx="0">
                  <c:v>-1.2108109038672401</c:v>
                </c:pt>
                <c:pt idx="1">
                  <c:v>-1205.16343403526</c:v>
                </c:pt>
                <c:pt idx="2">
                  <c:v>-3284.1213060698096</c:v>
                </c:pt>
                <c:pt idx="3">
                  <c:v>-2865.0712531870204</c:v>
                </c:pt>
                <c:pt idx="4">
                  <c:v>340.92630926915399</c:v>
                </c:pt>
                <c:pt idx="5">
                  <c:v>569.76105605164798</c:v>
                </c:pt>
                <c:pt idx="6">
                  <c:v>-483.09714482945895</c:v>
                </c:pt>
                <c:pt idx="7">
                  <c:v>106.922480760608</c:v>
                </c:pt>
                <c:pt idx="8">
                  <c:v>-585.91020019311702</c:v>
                </c:pt>
                <c:pt idx="9">
                  <c:v>-2705.9436065956797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EA-6C4F-9DC8-551223F2B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3914736"/>
        <c:axId val="143762847"/>
      </c:lineChart>
      <c:catAx>
        <c:axId val="18139147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3762847"/>
        <c:crosses val="autoZero"/>
        <c:auto val="1"/>
        <c:lblAlgn val="ctr"/>
        <c:lblOffset val="100"/>
        <c:noMultiLvlLbl val="0"/>
      </c:catAx>
      <c:valAx>
        <c:axId val="143762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914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Hoja1!$H$42</c:f>
              <c:strCache>
                <c:ptCount val="1"/>
                <c:pt idx="0">
                  <c:v> ∟ ROE using Net income (%)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Hoja1!$I$41:$R$41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Hoja1!$I$42:$R$42</c:f>
              <c:numCache>
                <c:formatCode>#,##0.00</c:formatCode>
                <c:ptCount val="10"/>
                <c:pt idx="0">
                  <c:v>-2.7E-2</c:v>
                </c:pt>
                <c:pt idx="1">
                  <c:v>-38.909999999999997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24.806999999999999</c:v>
                </c:pt>
                <c:pt idx="5">
                  <c:v>29.094999999999999</c:v>
                </c:pt>
                <c:pt idx="6">
                  <c:v>-37.340000000000003</c:v>
                </c:pt>
                <c:pt idx="7">
                  <c:v>7.6740000000000004</c:v>
                </c:pt>
                <c:pt idx="8">
                  <c:v>-78.507999999999996</c:v>
                </c:pt>
                <c:pt idx="9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BB-0945-8260-DFE09A6D26AB}"/>
            </c:ext>
          </c:extLst>
        </c:ser>
        <c:ser>
          <c:idx val="1"/>
          <c:order val="1"/>
          <c:tx>
            <c:strRef>
              <c:f>Hoja1!$H$43</c:f>
              <c:strCache>
                <c:ptCount val="1"/>
                <c:pt idx="0">
                  <c:v> ∟ ROA using Net income (%)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Hoja1!$I$41:$R$41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Hoja1!$I$43:$R$43</c:f>
              <c:numCache>
                <c:formatCode>#,##0.00</c:formatCode>
                <c:ptCount val="10"/>
                <c:pt idx="0">
                  <c:v>-2E-3</c:v>
                </c:pt>
                <c:pt idx="1">
                  <c:v>-3.2040000000000002</c:v>
                </c:pt>
                <c:pt idx="2">
                  <c:v>-8.1920000000000002</c:v>
                </c:pt>
                <c:pt idx="3">
                  <c:v>-7.202</c:v>
                </c:pt>
                <c:pt idx="4">
                  <c:v>0.73499999999999999</c:v>
                </c:pt>
                <c:pt idx="5">
                  <c:v>1.127</c:v>
                </c:pt>
                <c:pt idx="6">
                  <c:v>-0.80900000000000005</c:v>
                </c:pt>
                <c:pt idx="7">
                  <c:v>0.17</c:v>
                </c:pt>
                <c:pt idx="8">
                  <c:v>-0.81899999999999995</c:v>
                </c:pt>
                <c:pt idx="9">
                  <c:v>-2.569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BB-0945-8260-DFE09A6D26AB}"/>
            </c:ext>
          </c:extLst>
        </c:ser>
        <c:ser>
          <c:idx val="2"/>
          <c:order val="2"/>
          <c:tx>
            <c:strRef>
              <c:f>Hoja1!$H$44</c:f>
              <c:strCache>
                <c:ptCount val="1"/>
                <c:pt idx="0">
                  <c:v> ∟ Profit margin (%)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Hoja1!$I$41:$R$41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Hoja1!$I$44:$R$44</c:f>
              <c:numCache>
                <c:formatCode>#,##0.00</c:formatCode>
                <c:ptCount val="10"/>
                <c:pt idx="0">
                  <c:v>-1.0209999999999999</c:v>
                </c:pt>
                <c:pt idx="1">
                  <c:v>2.0179999999999998</c:v>
                </c:pt>
                <c:pt idx="2">
                  <c:v>3.4390000000000001</c:v>
                </c:pt>
                <c:pt idx="3">
                  <c:v>-3.1509999999999998</c:v>
                </c:pt>
                <c:pt idx="4">
                  <c:v>1.0089999999999999</c:v>
                </c:pt>
                <c:pt idx="5">
                  <c:v>0.38900000000000001</c:v>
                </c:pt>
                <c:pt idx="6">
                  <c:v>-0.248</c:v>
                </c:pt>
                <c:pt idx="7">
                  <c:v>0.34899999999999998</c:v>
                </c:pt>
                <c:pt idx="8">
                  <c:v>-0.248</c:v>
                </c:pt>
                <c:pt idx="9">
                  <c:v>-1.1719999999999999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BBB-0945-8260-DFE09A6D26AB}"/>
            </c:ext>
          </c:extLst>
        </c:ser>
        <c:ser>
          <c:idx val="3"/>
          <c:order val="3"/>
          <c:tx>
            <c:strRef>
              <c:f>Hoja1!$H$45</c:f>
              <c:strCache>
                <c:ptCount val="1"/>
                <c:pt idx="0">
                  <c:v> ∟ Gross margin (%)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Hoja1!$I$41:$R$41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Hoja1!$I$45:$R$45</c:f>
              <c:numCache>
                <c:formatCode>#,##0.00</c:formatCode>
                <c:ptCount val="10"/>
                <c:pt idx="0">
                  <c:v>6.3179999999999996</c:v>
                </c:pt>
                <c:pt idx="1">
                  <c:v>13.583</c:v>
                </c:pt>
                <c:pt idx="2">
                  <c:v>12.311</c:v>
                </c:pt>
                <c:pt idx="3">
                  <c:v>22.841999999999999</c:v>
                </c:pt>
                <c:pt idx="4">
                  <c:v>11.18</c:v>
                </c:pt>
                <c:pt idx="5">
                  <c:v>10.141999999999999</c:v>
                </c:pt>
                <c:pt idx="6">
                  <c:v>11.148</c:v>
                </c:pt>
                <c:pt idx="7">
                  <c:v>11.095000000000001</c:v>
                </c:pt>
                <c:pt idx="8">
                  <c:v>7.984</c:v>
                </c:pt>
                <c:pt idx="9">
                  <c:v>7.0449999999999999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BBB-0945-8260-DFE09A6D2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3400256"/>
        <c:axId val="1235283728"/>
      </c:lineChart>
      <c:catAx>
        <c:axId val="12334002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35283728"/>
        <c:crosses val="autoZero"/>
        <c:auto val="1"/>
        <c:lblAlgn val="ctr"/>
        <c:lblOffset val="100"/>
        <c:noMultiLvlLbl val="0"/>
      </c:catAx>
      <c:valAx>
        <c:axId val="1235283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33400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14</xdr:row>
      <xdr:rowOff>0</xdr:rowOff>
    </xdr:from>
    <xdr:ext cx="705873" cy="518160"/>
    <xdr:pic>
      <xdr:nvPicPr>
        <xdr:cNvPr id="2" name="Image 1" descr="5ae3c1a2-9f96-4ffd-8ff5-4cc2ec28f290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05873" cy="51816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209550</xdr:colOff>
      <xdr:row>10</xdr:row>
      <xdr:rowOff>63500</xdr:rowOff>
    </xdr:from>
    <xdr:to>
      <xdr:col>8</xdr:col>
      <xdr:colOff>88900</xdr:colOff>
      <xdr:row>26</xdr:row>
      <xdr:rowOff>165100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9735FE67-DC6A-746E-02A3-A6B6DB8EB0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158750</xdr:colOff>
      <xdr:row>7</xdr:row>
      <xdr:rowOff>152400</xdr:rowOff>
    </xdr:from>
    <xdr:to>
      <xdr:col>19</xdr:col>
      <xdr:colOff>552450</xdr:colOff>
      <xdr:row>22</xdr:row>
      <xdr:rowOff>25400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CD37C7EB-5AB4-DA14-8EC1-E5AAC76FA2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565150</xdr:colOff>
      <xdr:row>47</xdr:row>
      <xdr:rowOff>101600</xdr:rowOff>
    </xdr:from>
    <xdr:to>
      <xdr:col>15</xdr:col>
      <xdr:colOff>406400</xdr:colOff>
      <xdr:row>65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75E6DED-AC2B-CCA0-3A20-A3AD871124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egomaya/Desktop/4to%20semestre%20MSc%20Engineering%20and%20Management/Tesis%20Maestria/CHAPTER%204/Financial%20Data%20COMPANIES/STARBUCKS%20DATAExport%2024_01_2023%2019_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OLCAFE%20Export%2001_02_2023%2011_3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alance sheet"/>
      <sheetName val="Profit &amp; loss account"/>
      <sheetName val="Cash flow statement"/>
      <sheetName val="Global ratios"/>
      <sheetName val="Hoja1"/>
    </sheetNames>
    <sheetDataSet>
      <sheetData sheetId="0"/>
      <sheetData sheetId="1">
        <row r="24">
          <cell r="C24">
            <v>-5321200</v>
          </cell>
          <cell r="D24">
            <v>-7805100</v>
          </cell>
          <cell r="E24">
            <v>-6232200</v>
          </cell>
        </row>
      </sheetData>
      <sheetData sheetId="2">
        <row r="26">
          <cell r="C26">
            <v>4199300</v>
          </cell>
          <cell r="D26">
            <v>928300</v>
          </cell>
          <cell r="E26">
            <v>3599200</v>
          </cell>
        </row>
      </sheetData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alance sheet"/>
      <sheetName val="Profit &amp; loss account"/>
      <sheetName val="Global ratios"/>
      <sheetName val="Hoja1"/>
    </sheetNames>
    <sheetDataSet>
      <sheetData sheetId="0"/>
      <sheetData sheetId="1"/>
      <sheetData sheetId="2"/>
      <sheetData sheetId="3"/>
      <sheetData sheetId="4">
        <row r="41">
          <cell r="I41">
            <v>2012</v>
          </cell>
          <cell r="J41">
            <v>2013</v>
          </cell>
          <cell r="K41">
            <v>2014</v>
          </cell>
          <cell r="L41">
            <v>2015</v>
          </cell>
          <cell r="M41">
            <v>2016</v>
          </cell>
          <cell r="N41">
            <v>2017</v>
          </cell>
          <cell r="O41">
            <v>2018</v>
          </cell>
          <cell r="P41">
            <v>2019</v>
          </cell>
          <cell r="Q41">
            <v>2020</v>
          </cell>
          <cell r="R41">
            <v>2021</v>
          </cell>
        </row>
        <row r="42">
          <cell r="H42" t="str">
            <v xml:space="preserve"> ∟ ROE using Net income (%)</v>
          </cell>
          <cell r="I42">
            <v>5.484</v>
          </cell>
          <cell r="J42">
            <v>11.259</v>
          </cell>
          <cell r="K42">
            <v>10.601000000000001</v>
          </cell>
          <cell r="L42">
            <v>8.2420000000000009</v>
          </cell>
          <cell r="M42">
            <v>6.444</v>
          </cell>
          <cell r="N42">
            <v>3.8</v>
          </cell>
          <cell r="O42">
            <v>2.6469999999999998</v>
          </cell>
          <cell r="P42">
            <v>4.4000000000000004</v>
          </cell>
          <cell r="Q42">
            <v>4.6230000000000002</v>
          </cell>
          <cell r="R42">
            <v>8.3290000000000006</v>
          </cell>
        </row>
        <row r="43">
          <cell r="H43" t="str">
            <v xml:space="preserve"> ∟ ROA using Net income (%)</v>
          </cell>
          <cell r="I43">
            <v>4.0789999999999997</v>
          </cell>
          <cell r="J43">
            <v>7.0720000000000001</v>
          </cell>
          <cell r="K43">
            <v>6.3090000000000002</v>
          </cell>
          <cell r="L43">
            <v>3.851</v>
          </cell>
          <cell r="M43">
            <v>2.9550000000000001</v>
          </cell>
          <cell r="N43">
            <v>1.6</v>
          </cell>
          <cell r="O43">
            <v>1.1419999999999999</v>
          </cell>
          <cell r="P43">
            <v>1.921</v>
          </cell>
          <cell r="Q43">
            <v>2.0870000000000002</v>
          </cell>
          <cell r="R43">
            <v>3.6869999999999998</v>
          </cell>
        </row>
        <row r="44">
          <cell r="H44" t="str">
            <v xml:space="preserve"> ∟ Profit margin (%)</v>
          </cell>
          <cell r="I44">
            <v>7.9740000000000002</v>
          </cell>
          <cell r="J44">
            <v>16.105</v>
          </cell>
          <cell r="K44">
            <v>16.623999999999999</v>
          </cell>
          <cell r="L44">
            <v>9.4480000000000004</v>
          </cell>
          <cell r="M44">
            <v>5.7160000000000002</v>
          </cell>
          <cell r="N44">
            <v>0.53400000000000003</v>
          </cell>
          <cell r="O44">
            <v>8.0000000000000002E-3</v>
          </cell>
          <cell r="P44">
            <v>2.294</v>
          </cell>
          <cell r="Q44">
            <v>4.5599999999999996</v>
          </cell>
          <cell r="R44">
            <v>4.0469999999999997</v>
          </cell>
        </row>
        <row r="45">
          <cell r="H45" t="str">
            <v xml:space="preserve"> ∟ Gross margin (%)</v>
          </cell>
          <cell r="I45">
            <v>19.939</v>
          </cell>
          <cell r="J45">
            <v>31.664000000000001</v>
          </cell>
          <cell r="K45">
            <v>32.72</v>
          </cell>
          <cell r="L45">
            <v>32.597999999999999</v>
          </cell>
          <cell r="M45">
            <v>31.550999999999998</v>
          </cell>
          <cell r="N45">
            <v>25.393000000000001</v>
          </cell>
          <cell r="O45">
            <v>22.152999999999999</v>
          </cell>
          <cell r="P45">
            <v>23.228999999999999</v>
          </cell>
          <cell r="Q45">
            <v>21.725999999999999</v>
          </cell>
          <cell r="R45">
            <v>19.038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showGridLines="0" workbookViewId="0">
      <selection activeCell="C17" sqref="C17"/>
    </sheetView>
  </sheetViews>
  <sheetFormatPr baseColWidth="10" defaultRowHeight="15" x14ac:dyDescent="0.2"/>
  <cols>
    <col min="1" max="1" width="45.83203125" style="1" customWidth="1"/>
    <col min="2" max="2" width="56" style="1" customWidth="1"/>
  </cols>
  <sheetData>
    <row r="1" spans="1:2" ht="18" customHeight="1" x14ac:dyDescent="0.2">
      <c r="A1" s="31" t="s">
        <v>0</v>
      </c>
      <c r="B1" s="28"/>
    </row>
    <row r="2" spans="1:2" ht="14.5" customHeight="1" x14ac:dyDescent="0.2">
      <c r="A2" s="31" t="s">
        <v>1</v>
      </c>
      <c r="B2" s="28"/>
    </row>
    <row r="3" spans="1:2" ht="14.5" customHeight="1" x14ac:dyDescent="0.2">
      <c r="A3" s="31" t="s">
        <v>2</v>
      </c>
      <c r="B3" s="28"/>
    </row>
    <row r="4" spans="1:2" ht="14.5" customHeight="1" x14ac:dyDescent="0.2">
      <c r="A4" s="31" t="s">
        <v>3</v>
      </c>
      <c r="B4" s="28"/>
    </row>
    <row r="5" spans="1:2" ht="14.5" customHeight="1" x14ac:dyDescent="0.2">
      <c r="A5" s="31" t="s">
        <v>4</v>
      </c>
      <c r="B5" s="28"/>
    </row>
    <row r="6" spans="1:2" ht="14.5" customHeight="1" x14ac:dyDescent="0.2">
      <c r="A6" s="31" t="s">
        <v>5</v>
      </c>
      <c r="B6" s="28"/>
    </row>
    <row r="7" spans="1:2" ht="14.5" customHeight="1" x14ac:dyDescent="0.2">
      <c r="A7" s="28"/>
      <c r="B7" s="28"/>
    </row>
    <row r="8" spans="1:2" ht="14.5" customHeight="1" x14ac:dyDescent="0.2">
      <c r="A8" s="28"/>
      <c r="B8" s="28"/>
    </row>
    <row r="9" spans="1:2" ht="14.5" customHeight="1" x14ac:dyDescent="0.2">
      <c r="A9" s="28"/>
      <c r="B9" s="28"/>
    </row>
    <row r="10" spans="1:2" ht="14.5" customHeight="1" x14ac:dyDescent="0.2">
      <c r="A10" s="28"/>
      <c r="B10" s="28"/>
    </row>
    <row r="11" spans="1:2" ht="14.5" customHeight="1" x14ac:dyDescent="0.2">
      <c r="A11" s="28"/>
      <c r="B11" s="28"/>
    </row>
    <row r="12" spans="1:2" ht="14.5" customHeight="1" x14ac:dyDescent="0.2">
      <c r="A12" s="29"/>
      <c r="B12" s="29"/>
    </row>
    <row r="13" spans="1:2" ht="14.5" customHeight="1" x14ac:dyDescent="0.2">
      <c r="A13" s="30" t="s">
        <v>6</v>
      </c>
    </row>
    <row r="14" spans="1:2" ht="14.5" customHeight="1" x14ac:dyDescent="0.2">
      <c r="A14" s="28"/>
    </row>
    <row r="15" spans="1:2" ht="40.75" customHeight="1" x14ac:dyDescent="0.2">
      <c r="A15" s="28"/>
    </row>
  </sheetData>
  <mergeCells count="13">
    <mergeCell ref="A1:B1"/>
    <mergeCell ref="A2:B2"/>
    <mergeCell ref="A3:B3"/>
    <mergeCell ref="A4:B4"/>
    <mergeCell ref="A5:B5"/>
    <mergeCell ref="A11:B11"/>
    <mergeCell ref="A12:B12"/>
    <mergeCell ref="A13:A15"/>
    <mergeCell ref="A6:B6"/>
    <mergeCell ref="A7:B7"/>
    <mergeCell ref="A8:B8"/>
    <mergeCell ref="A9:B9"/>
    <mergeCell ref="A10:B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0"/>
  <sheetViews>
    <sheetView showGridLines="0" topLeftCell="A12" workbookViewId="0">
      <selection activeCell="H23" sqref="H23"/>
    </sheetView>
  </sheetViews>
  <sheetFormatPr baseColWidth="10" defaultRowHeight="15" x14ac:dyDescent="0.2"/>
  <cols>
    <col min="1" max="1" width="27.5" style="1" customWidth="1"/>
    <col min="2" max="11" width="13.5" style="1" customWidth="1"/>
  </cols>
  <sheetData>
    <row r="1" spans="1:11" ht="25.25" customHeight="1" x14ac:dyDescent="0.2">
      <c r="A1" s="32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14.5" customHeight="1" x14ac:dyDescent="0.2">
      <c r="A2" s="31" t="s">
        <v>7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14.5" customHeight="1" x14ac:dyDescent="0.2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14.5" customHeight="1" x14ac:dyDescent="0.2"/>
    <row r="5" spans="1:11" ht="19.25" customHeight="1" x14ac:dyDescent="0.2">
      <c r="A5" s="2"/>
      <c r="B5" s="3">
        <v>41274</v>
      </c>
      <c r="C5" s="3">
        <v>41639</v>
      </c>
      <c r="D5" s="3">
        <v>42004</v>
      </c>
      <c r="E5" s="3">
        <v>42369</v>
      </c>
      <c r="F5" s="3">
        <v>42735</v>
      </c>
      <c r="G5" s="3">
        <v>43100</v>
      </c>
      <c r="H5" s="3">
        <v>43465</v>
      </c>
      <c r="I5" s="3">
        <v>43830</v>
      </c>
      <c r="J5" s="3">
        <v>44196</v>
      </c>
      <c r="K5" s="3">
        <v>44561</v>
      </c>
    </row>
    <row r="6" spans="1:11" ht="19.25" customHeight="1" x14ac:dyDescent="0.2">
      <c r="A6" s="2"/>
      <c r="B6" s="4" t="s">
        <v>8</v>
      </c>
      <c r="C6" s="4" t="s">
        <v>8</v>
      </c>
      <c r="D6" s="4" t="s">
        <v>8</v>
      </c>
      <c r="E6" s="4" t="s">
        <v>8</v>
      </c>
      <c r="F6" s="4" t="s">
        <v>8</v>
      </c>
      <c r="G6" s="4" t="s">
        <v>8</v>
      </c>
      <c r="H6" s="4" t="s">
        <v>8</v>
      </c>
      <c r="I6" s="4" t="s">
        <v>8</v>
      </c>
      <c r="J6" s="4" t="s">
        <v>8</v>
      </c>
      <c r="K6" s="4" t="s">
        <v>8</v>
      </c>
    </row>
    <row r="7" spans="1:11" ht="19.25" customHeight="1" x14ac:dyDescent="0.2">
      <c r="A7" s="2"/>
      <c r="B7" s="4" t="s">
        <v>9</v>
      </c>
      <c r="C7" s="4" t="s">
        <v>9</v>
      </c>
      <c r="D7" s="4" t="s">
        <v>9</v>
      </c>
      <c r="E7" s="4" t="s">
        <v>9</v>
      </c>
      <c r="F7" s="4" t="s">
        <v>9</v>
      </c>
      <c r="G7" s="4" t="s">
        <v>9</v>
      </c>
      <c r="H7" s="4" t="s">
        <v>9</v>
      </c>
      <c r="I7" s="4" t="s">
        <v>9</v>
      </c>
      <c r="J7" s="4" t="s">
        <v>9</v>
      </c>
      <c r="K7" s="4" t="s">
        <v>9</v>
      </c>
    </row>
    <row r="8" spans="1:11" ht="19.25" customHeight="1" x14ac:dyDescent="0.2">
      <c r="A8" s="2"/>
      <c r="B8" s="4" t="s">
        <v>10</v>
      </c>
      <c r="C8" s="4" t="s">
        <v>10</v>
      </c>
      <c r="D8" s="4" t="s">
        <v>10</v>
      </c>
      <c r="E8" s="4" t="s">
        <v>11</v>
      </c>
      <c r="F8" s="4" t="s">
        <v>11</v>
      </c>
      <c r="G8" s="4" t="s">
        <v>11</v>
      </c>
      <c r="H8" s="4" t="s">
        <v>11</v>
      </c>
      <c r="I8" s="4" t="s">
        <v>11</v>
      </c>
      <c r="J8" s="4" t="s">
        <v>11</v>
      </c>
      <c r="K8" s="4" t="s">
        <v>11</v>
      </c>
    </row>
    <row r="9" spans="1:11" ht="19.25" customHeight="1" x14ac:dyDescent="0.2">
      <c r="A9" s="5" t="s">
        <v>12</v>
      </c>
      <c r="B9" s="6">
        <v>5.5999999999999995E-4</v>
      </c>
      <c r="C9" s="6">
        <v>5.1999999999999995E-4</v>
      </c>
      <c r="D9" s="6">
        <v>4.2000000000000002E-4</v>
      </c>
      <c r="E9" s="6">
        <v>3.2000000000000003E-4</v>
      </c>
      <c r="F9" s="6">
        <v>3.3E-4</v>
      </c>
      <c r="G9" s="6">
        <v>3.4000000000000002E-4</v>
      </c>
      <c r="H9" s="6">
        <v>3.1E-4</v>
      </c>
      <c r="I9" s="6">
        <v>2.9999999999999997E-4</v>
      </c>
      <c r="J9" s="6">
        <v>2.9E-4</v>
      </c>
      <c r="K9" s="6">
        <v>2.5000000000000001E-4</v>
      </c>
    </row>
    <row r="10" spans="1:11" ht="25.25" customHeight="1" x14ac:dyDescent="0.2">
      <c r="A10" s="5" t="s">
        <v>13</v>
      </c>
    </row>
    <row r="11" spans="1:11" ht="25.25" customHeight="1" x14ac:dyDescent="0.2">
      <c r="A11" s="7" t="s">
        <v>14</v>
      </c>
      <c r="B11" s="8">
        <v>7.3857788628496301</v>
      </c>
      <c r="C11" s="8">
        <v>6.7376987275446298</v>
      </c>
      <c r="D11" s="8">
        <v>5.8815435782123204</v>
      </c>
      <c r="E11" s="8">
        <v>7.4157407106225399</v>
      </c>
      <c r="F11" s="8">
        <v>10.6936810104204</v>
      </c>
      <c r="G11" s="8">
        <v>14.235939930005401</v>
      </c>
      <c r="H11" s="8">
        <v>12.9074526408561</v>
      </c>
      <c r="I11" s="8">
        <v>14.5009555698249</v>
      </c>
      <c r="J11" s="8">
        <v>15.458579721748199</v>
      </c>
      <c r="K11" s="8">
        <v>13.5329258694101</v>
      </c>
    </row>
    <row r="12" spans="1:11" ht="25.25" customHeight="1" x14ac:dyDescent="0.2">
      <c r="A12" s="7" t="s">
        <v>15</v>
      </c>
      <c r="B12" s="8">
        <v>0</v>
      </c>
      <c r="C12" s="8">
        <v>0</v>
      </c>
      <c r="D12" s="8">
        <v>0</v>
      </c>
      <c r="E12" s="8">
        <v>6.9243396199308296E-3</v>
      </c>
      <c r="F12" s="8">
        <v>1.28822843432426E-2</v>
      </c>
      <c r="G12" s="8">
        <v>7.0105634208302903E-2</v>
      </c>
      <c r="H12" s="8">
        <v>9.7782906314823805E-3</v>
      </c>
      <c r="I12" s="8">
        <v>0</v>
      </c>
      <c r="J12" s="8">
        <v>0</v>
      </c>
      <c r="K12" s="8">
        <v>0</v>
      </c>
    </row>
    <row r="13" spans="1:11" ht="25.25" customHeight="1" x14ac:dyDescent="0.2">
      <c r="A13" s="7" t="s">
        <v>16</v>
      </c>
      <c r="B13" s="8">
        <v>4.5881836172864396</v>
      </c>
      <c r="C13" s="8">
        <v>4.0868722119507099</v>
      </c>
      <c r="D13" s="8">
        <v>3.0989228107551199</v>
      </c>
      <c r="E13" s="8">
        <v>4.4464484302351499</v>
      </c>
      <c r="F13" s="8">
        <v>10.4221166178468</v>
      </c>
      <c r="G13" s="8">
        <v>13.8330579987992</v>
      </c>
      <c r="H13" s="8">
        <v>12.7399719329602</v>
      </c>
      <c r="I13" s="8">
        <v>13.672976643405301</v>
      </c>
      <c r="J13" s="8">
        <v>14.808690884929399</v>
      </c>
      <c r="K13" s="8">
        <v>12.9169464817092</v>
      </c>
    </row>
    <row r="14" spans="1:11" ht="25.25" customHeight="1" x14ac:dyDescent="0.2">
      <c r="A14" s="7" t="s">
        <v>17</v>
      </c>
      <c r="B14" s="8">
        <v>2.7975952455631901</v>
      </c>
      <c r="C14" s="8">
        <v>2.6508265155939199</v>
      </c>
      <c r="D14" s="8">
        <v>2.7826207674572099</v>
      </c>
      <c r="E14" s="8">
        <v>2.9623679407674599</v>
      </c>
      <c r="F14" s="8">
        <v>0.25868210823042298</v>
      </c>
      <c r="G14" s="8">
        <v>0.332776296997909</v>
      </c>
      <c r="H14" s="8">
        <v>0.15770241726443099</v>
      </c>
      <c r="I14" s="8">
        <v>0.82797892641963</v>
      </c>
      <c r="J14" s="8">
        <v>0.64988883681880505</v>
      </c>
      <c r="K14" s="8">
        <v>0.61597938770093597</v>
      </c>
    </row>
    <row r="15" spans="1:11" ht="25.25" customHeight="1" x14ac:dyDescent="0.2">
      <c r="A15" s="7" t="s">
        <v>18</v>
      </c>
      <c r="B15" s="8">
        <v>43.834089628539203</v>
      </c>
      <c r="C15" s="8">
        <v>30.875799611322499</v>
      </c>
      <c r="D15" s="8">
        <v>34.2094231631201</v>
      </c>
      <c r="E15" s="8">
        <v>32.366146858228603</v>
      </c>
      <c r="F15" s="8">
        <v>35.6843878551892</v>
      </c>
      <c r="G15" s="8">
        <v>36.340876218590701</v>
      </c>
      <c r="H15" s="8">
        <v>46.818602107973803</v>
      </c>
      <c r="I15" s="8">
        <v>48.258785380987597</v>
      </c>
      <c r="J15" s="8">
        <v>56.0569045993009</v>
      </c>
      <c r="K15" s="8">
        <v>91.779446168676898</v>
      </c>
    </row>
    <row r="16" spans="1:11" ht="25.25" customHeight="1" x14ac:dyDescent="0.2">
      <c r="A16" s="7" t="s">
        <v>19</v>
      </c>
      <c r="B16" s="8">
        <v>21.847343031050901</v>
      </c>
      <c r="C16" s="8">
        <v>15.8545507835544</v>
      </c>
      <c r="D16" s="8">
        <v>23.5967673413593</v>
      </c>
      <c r="E16" s="8">
        <v>31.3185391701758</v>
      </c>
      <c r="F16" s="8">
        <v>33.348163128191601</v>
      </c>
      <c r="G16" s="8">
        <v>31.843731092538199</v>
      </c>
      <c r="H16" s="8">
        <v>44.310176821441097</v>
      </c>
      <c r="I16" s="8">
        <v>39.3361692057032</v>
      </c>
      <c r="J16" s="8">
        <v>52.9300456891416</v>
      </c>
      <c r="K16" s="8">
        <v>87.483616629482299</v>
      </c>
    </row>
    <row r="17" spans="1:27" ht="25.25" customHeight="1" x14ac:dyDescent="0.2">
      <c r="A17" s="7" t="s">
        <v>20</v>
      </c>
      <c r="B17" s="8">
        <v>21.4959346603152</v>
      </c>
      <c r="C17" s="8">
        <v>13.9196670770139</v>
      </c>
      <c r="D17" s="8">
        <v>9.0574929627511302</v>
      </c>
      <c r="E17" s="8">
        <v>0.235948587123334</v>
      </c>
      <c r="F17" s="8">
        <v>0.115325371359009</v>
      </c>
      <c r="G17" s="8">
        <v>0.92421771089633697</v>
      </c>
      <c r="H17" s="8">
        <v>0.53848079182294895</v>
      </c>
      <c r="I17" s="8">
        <v>1.9776080989587399</v>
      </c>
      <c r="J17" s="8">
        <v>0.67615200909681195</v>
      </c>
      <c r="K17" s="8">
        <v>1.9065319570511901</v>
      </c>
    </row>
    <row r="18" spans="1:27" ht="25.25" customHeight="1" x14ac:dyDescent="0.2">
      <c r="A18" s="7" t="s">
        <v>21</v>
      </c>
      <c r="B18" s="8">
        <v>0.49081193717307198</v>
      </c>
      <c r="C18" s="8">
        <v>1.1015817507541501</v>
      </c>
      <c r="D18" s="8">
        <v>1.55516285900972</v>
      </c>
      <c r="E18" s="8">
        <v>0.81165910092950799</v>
      </c>
      <c r="F18" s="8">
        <v>2.2208993556385401</v>
      </c>
      <c r="G18" s="8">
        <v>3.5729274151561499</v>
      </c>
      <c r="H18" s="8">
        <v>1.96994449470972</v>
      </c>
      <c r="I18" s="8">
        <v>6.9450080763256397</v>
      </c>
      <c r="J18" s="8">
        <v>2.4507069010625102</v>
      </c>
      <c r="K18" s="8">
        <v>2.3892975821434801</v>
      </c>
    </row>
    <row r="19" spans="1:27" ht="32.5" customHeight="1" x14ac:dyDescent="0.2">
      <c r="A19" s="7" t="s">
        <v>22</v>
      </c>
      <c r="B19" s="8">
        <v>0.38537373339146103</v>
      </c>
      <c r="C19" s="8">
        <v>0.57795491720910697</v>
      </c>
      <c r="D19" s="8">
        <v>1.3230486376227599</v>
      </c>
      <c r="E19" s="9" t="s">
        <v>23</v>
      </c>
      <c r="F19" s="9" t="s">
        <v>23</v>
      </c>
      <c r="G19" s="9" t="s">
        <v>23</v>
      </c>
      <c r="H19" s="9" t="s">
        <v>23</v>
      </c>
      <c r="I19" s="9" t="s">
        <v>23</v>
      </c>
      <c r="J19" s="9" t="s">
        <v>23</v>
      </c>
      <c r="K19" s="9" t="s">
        <v>23</v>
      </c>
    </row>
    <row r="20" spans="1:27" ht="25.25" customHeight="1" x14ac:dyDescent="0.2">
      <c r="A20" s="10" t="s">
        <v>24</v>
      </c>
      <c r="B20" s="11">
        <v>51.219868491388901</v>
      </c>
      <c r="C20" s="11">
        <v>37.613498338867103</v>
      </c>
      <c r="D20" s="11">
        <v>40.090966741332402</v>
      </c>
      <c r="E20" s="11">
        <v>39.781887568851197</v>
      </c>
      <c r="F20" s="11">
        <v>46.378068865609599</v>
      </c>
      <c r="G20" s="11">
        <v>50.576816148596102</v>
      </c>
      <c r="H20" s="11">
        <v>59.726054748829903</v>
      </c>
      <c r="I20" s="11">
        <v>62.7597409508125</v>
      </c>
      <c r="J20" s="11">
        <v>71.515484321049101</v>
      </c>
      <c r="K20" s="11">
        <v>105.31237203808701</v>
      </c>
    </row>
    <row r="21" spans="1:27" ht="25.25" customHeight="1" x14ac:dyDescent="0.2"/>
    <row r="22" spans="1:27" ht="25.25" customHeight="1" x14ac:dyDescent="0.2">
      <c r="A22" s="5" t="s">
        <v>25</v>
      </c>
    </row>
    <row r="23" spans="1:27" ht="25.25" customHeight="1" x14ac:dyDescent="0.2">
      <c r="A23" s="7" t="s">
        <v>26</v>
      </c>
      <c r="B23" s="8">
        <v>4.5375542226059498</v>
      </c>
      <c r="C23" s="8">
        <v>3.0972916476827801</v>
      </c>
      <c r="D23" s="8">
        <v>-0.795164795266464</v>
      </c>
      <c r="E23" s="8">
        <v>-1.8470720388088999</v>
      </c>
      <c r="F23" s="8">
        <v>1.37430372861656</v>
      </c>
      <c r="G23" s="8">
        <v>1.9582798536567101</v>
      </c>
      <c r="H23" s="8">
        <v>1.29377771280371</v>
      </c>
      <c r="I23" s="8">
        <v>1.3932220126213199</v>
      </c>
      <c r="J23" s="8">
        <v>0.74630353913377601</v>
      </c>
      <c r="K23" s="8">
        <v>-2.0628401908509799</v>
      </c>
      <c r="M23" s="44">
        <f>'Profit &amp; loss account'!B25/'Balance sheet'!B23*100</f>
        <v>-2.6684218952911218E-2</v>
      </c>
      <c r="N23" s="44">
        <f>'Profit &amp; loss account'!C25/'Balance sheet'!C23*100</f>
        <v>-38.910234202093804</v>
      </c>
      <c r="O23" s="44">
        <f>'Profit &amp; loss account'!D25/'Balance sheet'!D23*100</f>
        <v>413.01140664423946</v>
      </c>
      <c r="P23" s="44">
        <f>'Profit &amp; loss account'!E25/'Balance sheet'!E23*100</f>
        <v>155.11421281839043</v>
      </c>
      <c r="Q23" s="44">
        <f>'Profit &amp; loss account'!F25/'Balance sheet'!F23*100</f>
        <v>24.807202525190466</v>
      </c>
      <c r="R23" s="44">
        <f>'Profit &amp; loss account'!G25/'Balance sheet'!G23*100</f>
        <v>29.094976133657763</v>
      </c>
      <c r="S23" s="44">
        <f>'Profit &amp; loss account'!H25/'Balance sheet'!H23*100</f>
        <v>-37.340042269127707</v>
      </c>
      <c r="T23" s="44">
        <f>'Profit &amp; loss account'!I25/'Balance sheet'!I23*100</f>
        <v>7.6744754096610528</v>
      </c>
      <c r="U23" s="44">
        <f>'Profit &amp; loss account'!J25/'Balance sheet'!J23*100</f>
        <v>-78.508297156566442</v>
      </c>
      <c r="V23" s="44">
        <f>'Profit &amp; loss account'!K25/'Balance sheet'!K23*100</f>
        <v>131.17562953237797</v>
      </c>
      <c r="W23" s="44"/>
      <c r="X23" s="44"/>
      <c r="Y23" s="44"/>
      <c r="Z23" s="44"/>
      <c r="AA23" s="44"/>
    </row>
    <row r="24" spans="1:27" ht="25.25" customHeight="1" x14ac:dyDescent="0.2">
      <c r="A24" s="7" t="s">
        <v>27</v>
      </c>
      <c r="B24" s="8">
        <v>1.7668243026128001</v>
      </c>
      <c r="C24" s="8">
        <v>1.6280376247596</v>
      </c>
      <c r="D24" s="8">
        <v>1.3082768130698199</v>
      </c>
      <c r="E24" s="8">
        <v>0.99381800304399803</v>
      </c>
      <c r="F24" s="8">
        <v>1.19138468871824</v>
      </c>
      <c r="G24" s="8">
        <v>1.2030434809275901</v>
      </c>
      <c r="H24" s="8">
        <v>1.09159970670589</v>
      </c>
      <c r="I24" s="8">
        <v>1.0852901374164501</v>
      </c>
      <c r="J24" s="8">
        <v>1.0377659978985301</v>
      </c>
      <c r="K24" s="8">
        <v>0.89426194972475104</v>
      </c>
    </row>
    <row r="25" spans="1:27" ht="32.5" customHeight="1" x14ac:dyDescent="0.2">
      <c r="A25" s="7" t="s">
        <v>28</v>
      </c>
      <c r="B25" s="8">
        <v>2.7707299199931401</v>
      </c>
      <c r="C25" s="8">
        <v>1.4692540229231801</v>
      </c>
      <c r="D25" s="8">
        <v>-2.1034416083362899</v>
      </c>
      <c r="E25" s="8">
        <v>-2.84089004185289</v>
      </c>
      <c r="F25" s="8">
        <v>0.18291903989831901</v>
      </c>
      <c r="G25" s="8">
        <v>0.75523637272912303</v>
      </c>
      <c r="H25" s="8">
        <v>0.20217800609782</v>
      </c>
      <c r="I25" s="8">
        <v>0.30793187520487098</v>
      </c>
      <c r="J25" s="8">
        <v>-0.29146245876475602</v>
      </c>
      <c r="K25" s="8">
        <v>-2.9571021405757301</v>
      </c>
    </row>
    <row r="26" spans="1:27" ht="25.25" customHeight="1" x14ac:dyDescent="0.2">
      <c r="A26" s="7" t="s">
        <v>29</v>
      </c>
      <c r="B26" s="8">
        <v>0</v>
      </c>
      <c r="C26" s="8">
        <v>0</v>
      </c>
      <c r="D26" s="8">
        <v>0</v>
      </c>
      <c r="E26" s="8">
        <v>1.9444677906759</v>
      </c>
      <c r="F26" s="8">
        <v>0</v>
      </c>
      <c r="G26" s="8">
        <v>0.15688158113218401</v>
      </c>
      <c r="H26" s="8">
        <v>0</v>
      </c>
      <c r="I26" s="8">
        <v>0.90672970383419305</v>
      </c>
      <c r="J26" s="8">
        <v>0.75974572936166096</v>
      </c>
      <c r="K26" s="8">
        <v>0.12839825581308101</v>
      </c>
    </row>
    <row r="27" spans="1:27" ht="25.25" customHeight="1" x14ac:dyDescent="0.2">
      <c r="A27" s="7" t="s">
        <v>30</v>
      </c>
      <c r="B27" s="9" t="s">
        <v>23</v>
      </c>
      <c r="C27" s="9" t="s">
        <v>23</v>
      </c>
      <c r="D27" s="9" t="s">
        <v>23</v>
      </c>
      <c r="E27" s="9" t="s">
        <v>23</v>
      </c>
      <c r="F27" s="9" t="s">
        <v>23</v>
      </c>
      <c r="G27" s="9" t="s">
        <v>23</v>
      </c>
      <c r="H27" s="9" t="s">
        <v>23</v>
      </c>
      <c r="I27" s="9" t="s">
        <v>23</v>
      </c>
      <c r="J27" s="9" t="s">
        <v>23</v>
      </c>
      <c r="K27" s="9" t="s">
        <v>23</v>
      </c>
    </row>
    <row r="28" spans="1:27" ht="32.5" customHeight="1" x14ac:dyDescent="0.2">
      <c r="A28" s="7" t="s">
        <v>31</v>
      </c>
      <c r="B28" s="9" t="s">
        <v>23</v>
      </c>
      <c r="C28" s="9" t="s">
        <v>23</v>
      </c>
      <c r="D28" s="9" t="s">
        <v>23</v>
      </c>
      <c r="E28" s="9" t="s">
        <v>23</v>
      </c>
      <c r="F28" s="9" t="s">
        <v>23</v>
      </c>
      <c r="G28" s="9" t="s">
        <v>23</v>
      </c>
      <c r="H28" s="9" t="s">
        <v>23</v>
      </c>
      <c r="I28" s="9" t="s">
        <v>23</v>
      </c>
      <c r="J28" s="9" t="s">
        <v>23</v>
      </c>
      <c r="K28" s="9" t="s">
        <v>23</v>
      </c>
    </row>
    <row r="29" spans="1:27" ht="25.25" customHeight="1" x14ac:dyDescent="0.2">
      <c r="A29" s="7" t="s">
        <v>32</v>
      </c>
      <c r="B29" s="9" t="s">
        <v>23</v>
      </c>
      <c r="C29" s="9" t="s">
        <v>23</v>
      </c>
      <c r="D29" s="9" t="s">
        <v>23</v>
      </c>
      <c r="E29" s="9" t="s">
        <v>23</v>
      </c>
      <c r="F29" s="9" t="s">
        <v>23</v>
      </c>
      <c r="G29" s="9" t="s">
        <v>23</v>
      </c>
      <c r="H29" s="9" t="s">
        <v>23</v>
      </c>
      <c r="I29" s="9" t="s">
        <v>23</v>
      </c>
      <c r="J29" s="9" t="s">
        <v>23</v>
      </c>
      <c r="K29" s="9" t="s">
        <v>23</v>
      </c>
    </row>
    <row r="30" spans="1:27" ht="25.25" customHeight="1" x14ac:dyDescent="0.2">
      <c r="A30" s="7" t="s">
        <v>33</v>
      </c>
      <c r="B30" s="8">
        <v>46.682314268782903</v>
      </c>
      <c r="C30" s="8">
        <v>34.516206691184301</v>
      </c>
      <c r="D30" s="8">
        <v>40.886131536598903</v>
      </c>
      <c r="E30" s="8">
        <v>39.684491816984199</v>
      </c>
      <c r="F30" s="8">
        <v>45.003765136993003</v>
      </c>
      <c r="G30" s="8">
        <v>48.461654713807199</v>
      </c>
      <c r="H30" s="8">
        <v>58.4322770360262</v>
      </c>
      <c r="I30" s="8">
        <v>60.459789234356997</v>
      </c>
      <c r="J30" s="8">
        <v>70.009435052553698</v>
      </c>
      <c r="K30" s="8">
        <v>107.246813973125</v>
      </c>
    </row>
    <row r="31" spans="1:27" ht="25.25" customHeight="1" x14ac:dyDescent="0.2">
      <c r="A31" s="7" t="s">
        <v>34</v>
      </c>
      <c r="B31" s="8">
        <v>44.995835877970997</v>
      </c>
      <c r="C31" s="8">
        <v>33.646563606718402</v>
      </c>
      <c r="D31" s="8">
        <v>0.24292108943869201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</row>
    <row r="32" spans="1:27" ht="25.25" customHeight="1" x14ac:dyDescent="0.2">
      <c r="A32" s="7" t="s">
        <v>35</v>
      </c>
      <c r="B32" s="8">
        <v>1.019472863584</v>
      </c>
      <c r="C32" s="8">
        <v>0.61935388546145997</v>
      </c>
      <c r="D32" s="8">
        <v>0.56448842443444303</v>
      </c>
      <c r="E32" s="8">
        <v>1.06673312812101</v>
      </c>
      <c r="F32" s="8">
        <v>0.70410635150573198</v>
      </c>
      <c r="G32" s="8">
        <v>1.44068141687545</v>
      </c>
      <c r="H32" s="8">
        <v>1.18830505907247</v>
      </c>
      <c r="I32" s="8">
        <v>1.15887554093223</v>
      </c>
      <c r="J32" s="8">
        <v>1.19086972012892</v>
      </c>
      <c r="K32" s="8">
        <v>1.38729795443433</v>
      </c>
    </row>
    <row r="33" spans="1:11" ht="25.25" customHeight="1" x14ac:dyDescent="0.2">
      <c r="A33" s="7" t="s">
        <v>36</v>
      </c>
      <c r="B33" s="8">
        <v>0.66700552722794204</v>
      </c>
      <c r="C33" s="8">
        <v>0.25028919900441499</v>
      </c>
      <c r="D33" s="8">
        <v>40.078722022725799</v>
      </c>
      <c r="E33" s="8">
        <v>38.617758688863198</v>
      </c>
      <c r="F33" s="8">
        <v>44.299658785487303</v>
      </c>
      <c r="G33" s="8">
        <v>47.0209732969318</v>
      </c>
      <c r="H33" s="8">
        <v>57.243971976953702</v>
      </c>
      <c r="I33" s="8">
        <v>59.300913693424803</v>
      </c>
      <c r="J33" s="8">
        <v>68.818565332424797</v>
      </c>
      <c r="K33" s="8">
        <v>105.859516018691</v>
      </c>
    </row>
    <row r="34" spans="1:11" ht="32.5" customHeight="1" x14ac:dyDescent="0.2">
      <c r="A34" s="10" t="s">
        <v>37</v>
      </c>
      <c r="B34" s="11">
        <v>51.219868491388901</v>
      </c>
      <c r="C34" s="11">
        <v>37.613498338867103</v>
      </c>
      <c r="D34" s="11">
        <v>40.090966741332402</v>
      </c>
      <c r="E34" s="11">
        <v>39.781887568851197</v>
      </c>
      <c r="F34" s="11">
        <v>46.378068865609599</v>
      </c>
      <c r="G34" s="11">
        <v>50.576816148596102</v>
      </c>
      <c r="H34" s="11">
        <v>59.726054748829903</v>
      </c>
      <c r="I34" s="11">
        <v>62.7597409508125</v>
      </c>
      <c r="J34" s="11">
        <v>71.515484321049101</v>
      </c>
      <c r="K34" s="11">
        <v>105.31237203808701</v>
      </c>
    </row>
    <row r="35" spans="1:11" ht="25.25" customHeight="1" x14ac:dyDescent="0.2"/>
    <row r="36" spans="1:11" ht="25.25" customHeight="1" x14ac:dyDescent="0.2">
      <c r="A36" s="5" t="s">
        <v>38</v>
      </c>
    </row>
    <row r="37" spans="1:11" ht="25.25" customHeight="1" x14ac:dyDescent="0.2">
      <c r="A37" s="7" t="s">
        <v>39</v>
      </c>
      <c r="B37" s="8">
        <v>42.323804827782197</v>
      </c>
      <c r="C37" s="8">
        <v>29.154863975106899</v>
      </c>
      <c r="D37" s="8">
        <v>32.089771879675901</v>
      </c>
      <c r="E37" s="8">
        <v>30.487754629178099</v>
      </c>
      <c r="F37" s="8">
        <v>32.759382148044899</v>
      </c>
      <c r="G37" s="8">
        <v>31.3272673865591</v>
      </c>
      <c r="H37" s="8">
        <v>43.660352554191597</v>
      </c>
      <c r="I37" s="8">
        <v>40.154901763729697</v>
      </c>
      <c r="J37" s="8">
        <v>52.415327978109502</v>
      </c>
      <c r="K37" s="8">
        <v>88.002850632099097</v>
      </c>
    </row>
    <row r="38" spans="1:11" ht="25.25" customHeight="1" x14ac:dyDescent="0.2">
      <c r="A38" s="7" t="s">
        <v>40</v>
      </c>
      <c r="B38" s="9" t="s">
        <v>23</v>
      </c>
      <c r="C38" s="9" t="s">
        <v>23</v>
      </c>
      <c r="D38" s="9" t="s">
        <v>23</v>
      </c>
      <c r="E38" s="9" t="s">
        <v>23</v>
      </c>
      <c r="F38" s="9" t="s">
        <v>23</v>
      </c>
      <c r="G38" s="9" t="s">
        <v>23</v>
      </c>
      <c r="H38" s="9" t="s">
        <v>23</v>
      </c>
      <c r="I38" s="9" t="s">
        <v>23</v>
      </c>
      <c r="J38" s="9" t="s">
        <v>23</v>
      </c>
      <c r="K38" s="9" t="s">
        <v>23</v>
      </c>
    </row>
    <row r="39" spans="1:11" ht="25.25" customHeight="1" x14ac:dyDescent="0.2">
      <c r="A39" s="7" t="s">
        <v>41</v>
      </c>
      <c r="B39" s="9" t="s">
        <v>23</v>
      </c>
      <c r="C39" s="9" t="s">
        <v>23</v>
      </c>
      <c r="D39" s="9" t="s">
        <v>23</v>
      </c>
      <c r="E39" s="9" t="s">
        <v>23</v>
      </c>
      <c r="F39" s="9" t="s">
        <v>23</v>
      </c>
      <c r="G39" s="9" t="s">
        <v>23</v>
      </c>
      <c r="H39" s="9" t="s">
        <v>23</v>
      </c>
      <c r="I39" s="9" t="s">
        <v>23</v>
      </c>
      <c r="J39" s="9" t="s">
        <v>23</v>
      </c>
      <c r="K39" s="9" t="s">
        <v>23</v>
      </c>
    </row>
    <row r="40" spans="1:11" ht="25.25" customHeight="1" x14ac:dyDescent="0.2">
      <c r="A40" s="7" t="s">
        <v>42</v>
      </c>
      <c r="B40" s="9" t="s">
        <v>23</v>
      </c>
      <c r="C40" s="9" t="s">
        <v>23</v>
      </c>
      <c r="D40" s="9" t="s">
        <v>23</v>
      </c>
      <c r="E40" s="9" t="s">
        <v>23</v>
      </c>
      <c r="F40" s="9" t="s">
        <v>23</v>
      </c>
      <c r="G40" s="9" t="s">
        <v>23</v>
      </c>
      <c r="H40" s="9" t="s">
        <v>23</v>
      </c>
      <c r="I40" s="9" t="s">
        <v>23</v>
      </c>
      <c r="J40" s="9" t="s">
        <v>23</v>
      </c>
      <c r="K40" s="9" t="s">
        <v>23</v>
      </c>
    </row>
  </sheetData>
  <mergeCells count="3">
    <mergeCell ref="A1:K1"/>
    <mergeCell ref="A2:K2"/>
    <mergeCell ref="A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7"/>
  <sheetViews>
    <sheetView showGridLines="0" topLeftCell="A12" workbookViewId="0">
      <selection activeCell="G25" sqref="G25"/>
    </sheetView>
  </sheetViews>
  <sheetFormatPr baseColWidth="10" defaultRowHeight="15" x14ac:dyDescent="0.2"/>
  <cols>
    <col min="1" max="1" width="27.5" style="1" customWidth="1"/>
    <col min="2" max="11" width="13.5" style="1" customWidth="1"/>
  </cols>
  <sheetData>
    <row r="1" spans="1:22" ht="25.25" customHeight="1" x14ac:dyDescent="0.2">
      <c r="A1" s="32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22" ht="14.5" customHeight="1" x14ac:dyDescent="0.2">
      <c r="A2" s="31" t="s">
        <v>43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22" ht="14.5" customHeight="1" x14ac:dyDescent="0.2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22" ht="14.5" customHeight="1" x14ac:dyDescent="0.2"/>
    <row r="5" spans="1:22" ht="19.25" customHeight="1" x14ac:dyDescent="0.2">
      <c r="A5" s="2"/>
      <c r="B5" s="3">
        <v>41274</v>
      </c>
      <c r="C5" s="3">
        <v>41639</v>
      </c>
      <c r="D5" s="3">
        <v>42004</v>
      </c>
      <c r="E5" s="3">
        <v>42369</v>
      </c>
      <c r="F5" s="3">
        <v>42735</v>
      </c>
      <c r="G5" s="3">
        <v>43100</v>
      </c>
      <c r="H5" s="3">
        <v>43465</v>
      </c>
      <c r="I5" s="3">
        <v>43830</v>
      </c>
      <c r="J5" s="3">
        <v>44196</v>
      </c>
      <c r="K5" s="3">
        <v>44561</v>
      </c>
    </row>
    <row r="6" spans="1:22" ht="19.25" customHeight="1" x14ac:dyDescent="0.2">
      <c r="A6" s="2"/>
      <c r="B6" s="4" t="s">
        <v>8</v>
      </c>
      <c r="C6" s="4" t="s">
        <v>8</v>
      </c>
      <c r="D6" s="4" t="s">
        <v>8</v>
      </c>
      <c r="E6" s="4" t="s">
        <v>8</v>
      </c>
      <c r="F6" s="4" t="s">
        <v>8</v>
      </c>
      <c r="G6" s="4" t="s">
        <v>8</v>
      </c>
      <c r="H6" s="4" t="s">
        <v>8</v>
      </c>
      <c r="I6" s="4" t="s">
        <v>8</v>
      </c>
      <c r="J6" s="4" t="s">
        <v>8</v>
      </c>
      <c r="K6" s="4" t="s">
        <v>8</v>
      </c>
    </row>
    <row r="7" spans="1:22" ht="19.25" customHeight="1" x14ac:dyDescent="0.2">
      <c r="A7" s="2"/>
      <c r="B7" s="4" t="s">
        <v>9</v>
      </c>
      <c r="C7" s="4" t="s">
        <v>9</v>
      </c>
      <c r="D7" s="4" t="s">
        <v>9</v>
      </c>
      <c r="E7" s="4" t="s">
        <v>9</v>
      </c>
      <c r="F7" s="4" t="s">
        <v>9</v>
      </c>
      <c r="G7" s="4" t="s">
        <v>9</v>
      </c>
      <c r="H7" s="4" t="s">
        <v>9</v>
      </c>
      <c r="I7" s="4" t="s">
        <v>9</v>
      </c>
      <c r="J7" s="4" t="s">
        <v>9</v>
      </c>
      <c r="K7" s="4" t="s">
        <v>9</v>
      </c>
    </row>
    <row r="8" spans="1:22" ht="19.25" customHeight="1" x14ac:dyDescent="0.2">
      <c r="A8" s="2"/>
      <c r="B8" s="4" t="s">
        <v>10</v>
      </c>
      <c r="C8" s="4" t="s">
        <v>10</v>
      </c>
      <c r="D8" s="4" t="s">
        <v>10</v>
      </c>
      <c r="E8" s="4" t="s">
        <v>11</v>
      </c>
      <c r="F8" s="4" t="s">
        <v>11</v>
      </c>
      <c r="G8" s="4" t="s">
        <v>11</v>
      </c>
      <c r="H8" s="4" t="s">
        <v>11</v>
      </c>
      <c r="I8" s="4" t="s">
        <v>11</v>
      </c>
      <c r="J8" s="4" t="s">
        <v>11</v>
      </c>
      <c r="K8" s="4" t="s">
        <v>11</v>
      </c>
    </row>
    <row r="9" spans="1:22" ht="19.25" customHeight="1" x14ac:dyDescent="0.2">
      <c r="A9" s="5" t="s">
        <v>12</v>
      </c>
      <c r="B9" s="6">
        <v>5.5999999999999995E-4</v>
      </c>
      <c r="C9" s="6">
        <v>5.1999999999999995E-4</v>
      </c>
      <c r="D9" s="6">
        <v>4.2000000000000002E-4</v>
      </c>
      <c r="E9" s="6">
        <v>3.2000000000000003E-4</v>
      </c>
      <c r="F9" s="6">
        <v>3.3E-4</v>
      </c>
      <c r="G9" s="6">
        <v>3.4000000000000002E-4</v>
      </c>
      <c r="H9" s="6">
        <v>3.1E-4</v>
      </c>
      <c r="I9" s="6">
        <v>2.9999999999999997E-4</v>
      </c>
      <c r="J9" s="6">
        <v>2.9E-4</v>
      </c>
      <c r="K9" s="6">
        <v>2.5000000000000001E-4</v>
      </c>
    </row>
    <row r="10" spans="1:22" ht="32.5" customHeight="1" x14ac:dyDescent="0.2">
      <c r="A10" s="7" t="s">
        <v>44</v>
      </c>
      <c r="B10" s="33">
        <v>150.66180363349</v>
      </c>
      <c r="C10" s="33">
        <v>106.19318150506101</v>
      </c>
      <c r="D10" s="33">
        <v>126.87861263642699</v>
      </c>
      <c r="E10" s="33">
        <v>124.750358710681</v>
      </c>
      <c r="F10" s="33">
        <v>118.966094002989</v>
      </c>
      <c r="G10" s="33">
        <v>135.164382560603</v>
      </c>
      <c r="H10" s="33">
        <v>131.52749201779901</v>
      </c>
      <c r="I10" s="33">
        <v>182.804158453063</v>
      </c>
      <c r="J10" s="33">
        <v>229.00728671757099</v>
      </c>
      <c r="K10" s="33">
        <v>277.43454654940899</v>
      </c>
      <c r="M10" s="15">
        <f>B10*1000</f>
        <v>150661.80363349</v>
      </c>
      <c r="N10" s="15">
        <f t="shared" ref="N10:V10" si="0">C10*1000</f>
        <v>106193.181505061</v>
      </c>
      <c r="O10" s="15">
        <f t="shared" si="0"/>
        <v>126878.61263642699</v>
      </c>
      <c r="P10" s="15">
        <f t="shared" si="0"/>
        <v>124750.358710681</v>
      </c>
      <c r="Q10" s="15">
        <f t="shared" si="0"/>
        <v>118966.09400298899</v>
      </c>
      <c r="R10" s="15">
        <f t="shared" si="0"/>
        <v>135164.382560603</v>
      </c>
      <c r="S10" s="15">
        <f t="shared" si="0"/>
        <v>131527.492017799</v>
      </c>
      <c r="T10" s="15">
        <f t="shared" si="0"/>
        <v>182804.15845306299</v>
      </c>
      <c r="U10" s="15">
        <f t="shared" si="0"/>
        <v>229007.286717571</v>
      </c>
      <c r="V10" s="15">
        <f t="shared" si="0"/>
        <v>277434.54654940899</v>
      </c>
    </row>
    <row r="11" spans="1:22" ht="25.25" customHeight="1" x14ac:dyDescent="0.2">
      <c r="A11" s="7" t="s">
        <v>45</v>
      </c>
      <c r="B11" s="33">
        <v>150.66180363349</v>
      </c>
      <c r="C11" s="33">
        <v>106.19318150506101</v>
      </c>
      <c r="D11" s="33">
        <v>126.87861263642699</v>
      </c>
      <c r="E11" s="33">
        <v>112.723342155152</v>
      </c>
      <c r="F11" s="33">
        <v>118.92877183643201</v>
      </c>
      <c r="G11" s="33">
        <v>133.846951686415</v>
      </c>
      <c r="H11" s="33">
        <v>131.52749201779901</v>
      </c>
      <c r="I11" s="33">
        <v>182.804158453063</v>
      </c>
      <c r="J11" s="33">
        <v>229.00728671757099</v>
      </c>
      <c r="K11" s="33">
        <v>277.43454654940899</v>
      </c>
      <c r="M11" s="15">
        <f t="shared" ref="M11:M25" si="1">B11*1000</f>
        <v>150661.80363349</v>
      </c>
      <c r="N11" s="15">
        <f t="shared" ref="N11:N25" si="2">C11*1000</f>
        <v>106193.181505061</v>
      </c>
      <c r="O11" s="15">
        <f t="shared" ref="O11:O25" si="3">D11*1000</f>
        <v>126878.61263642699</v>
      </c>
      <c r="P11" s="15">
        <f t="shared" ref="P11:P25" si="4">E11*1000</f>
        <v>112723.342155152</v>
      </c>
      <c r="Q11" s="15">
        <f t="shared" ref="Q11:Q25" si="5">F11*1000</f>
        <v>118928.771836432</v>
      </c>
      <c r="R11" s="15">
        <f t="shared" ref="R11:R25" si="6">G11*1000</f>
        <v>133846.95168641501</v>
      </c>
      <c r="S11" s="15">
        <f t="shared" ref="S11:S25" si="7">H11*1000</f>
        <v>131527.492017799</v>
      </c>
      <c r="T11" s="15">
        <f t="shared" ref="T11:T25" si="8">I11*1000</f>
        <v>182804.15845306299</v>
      </c>
      <c r="U11" s="15">
        <f t="shared" ref="U11:U25" si="9">J11*1000</f>
        <v>229007.286717571</v>
      </c>
      <c r="V11" s="15">
        <f t="shared" ref="V11:V25" si="10">K11*1000</f>
        <v>277434.54654940899</v>
      </c>
    </row>
    <row r="12" spans="1:22" ht="25.25" customHeight="1" x14ac:dyDescent="0.2">
      <c r="A12" s="7" t="s">
        <v>46</v>
      </c>
      <c r="B12" s="33">
        <v>141.14316358233901</v>
      </c>
      <c r="C12" s="33">
        <v>91.769351746564297</v>
      </c>
      <c r="D12" s="33">
        <v>111.25866357405999</v>
      </c>
      <c r="E12" s="33">
        <v>96.254987870529902</v>
      </c>
      <c r="F12" s="33">
        <v>105.666015543616</v>
      </c>
      <c r="G12" s="33">
        <v>121.455575565545</v>
      </c>
      <c r="H12" s="33">
        <v>116.86435712609099</v>
      </c>
      <c r="I12" s="33">
        <v>162.52203293186599</v>
      </c>
      <c r="J12" s="33">
        <v>210.72376077545599</v>
      </c>
      <c r="K12" s="33">
        <v>257.88983478503599</v>
      </c>
      <c r="M12" s="15">
        <f t="shared" si="1"/>
        <v>141143.16358233901</v>
      </c>
      <c r="N12" s="15">
        <f t="shared" si="2"/>
        <v>91769.351746564294</v>
      </c>
      <c r="O12" s="15">
        <f t="shared" si="3"/>
        <v>111258.66357405999</v>
      </c>
      <c r="P12" s="15">
        <f t="shared" si="4"/>
        <v>96254.987870529905</v>
      </c>
      <c r="Q12" s="15">
        <f t="shared" si="5"/>
        <v>105666.015543616</v>
      </c>
      <c r="R12" s="15">
        <f t="shared" si="6"/>
        <v>121455.575565545</v>
      </c>
      <c r="S12" s="15">
        <f t="shared" si="7"/>
        <v>116864.357126091</v>
      </c>
      <c r="T12" s="15">
        <f t="shared" si="8"/>
        <v>162522.03293186601</v>
      </c>
      <c r="U12" s="15">
        <f t="shared" si="9"/>
        <v>210723.76077545597</v>
      </c>
      <c r="V12" s="15">
        <f t="shared" si="10"/>
        <v>257889.83478503599</v>
      </c>
    </row>
    <row r="13" spans="1:22" ht="25.25" customHeight="1" x14ac:dyDescent="0.2">
      <c r="A13" s="7" t="s">
        <v>47</v>
      </c>
      <c r="B13" s="33">
        <v>9.5186400511509301</v>
      </c>
      <c r="C13" s="33">
        <v>14.4238297584963</v>
      </c>
      <c r="D13" s="33">
        <v>15.6199490623667</v>
      </c>
      <c r="E13" s="33">
        <v>28.495370840151001</v>
      </c>
      <c r="F13" s="33">
        <v>13.300078459373401</v>
      </c>
      <c r="G13" s="33">
        <v>13.708806995057699</v>
      </c>
      <c r="H13" s="33">
        <v>14.6631348917079</v>
      </c>
      <c r="I13" s="33">
        <v>20.282125521196999</v>
      </c>
      <c r="J13" s="33">
        <v>18.283525942114998</v>
      </c>
      <c r="K13" s="33">
        <v>19.544711764372298</v>
      </c>
      <c r="M13" s="15">
        <f t="shared" si="1"/>
        <v>9518.640051150931</v>
      </c>
      <c r="N13" s="15">
        <f t="shared" si="2"/>
        <v>14423.8297584963</v>
      </c>
      <c r="O13" s="15">
        <f t="shared" si="3"/>
        <v>15619.949062366701</v>
      </c>
      <c r="P13" s="15">
        <f t="shared" si="4"/>
        <v>28495.370840151001</v>
      </c>
      <c r="Q13" s="15">
        <f t="shared" si="5"/>
        <v>13300.078459373401</v>
      </c>
      <c r="R13" s="15">
        <f t="shared" si="6"/>
        <v>13708.806995057699</v>
      </c>
      <c r="S13" s="15">
        <f t="shared" si="7"/>
        <v>14663.134891707899</v>
      </c>
      <c r="T13" s="15">
        <f t="shared" si="8"/>
        <v>20282.125521196998</v>
      </c>
      <c r="U13" s="15">
        <f t="shared" si="9"/>
        <v>18283.525942114997</v>
      </c>
      <c r="V13" s="15">
        <f t="shared" si="10"/>
        <v>19544.7117643723</v>
      </c>
    </row>
    <row r="14" spans="1:22" ht="32.5" customHeight="1" x14ac:dyDescent="0.2">
      <c r="A14" s="7" t="s">
        <v>48</v>
      </c>
      <c r="B14" s="33">
        <v>11.057579581004999</v>
      </c>
      <c r="C14" s="33">
        <v>12.2811403127204</v>
      </c>
      <c r="D14" s="33">
        <v>11.2564057580363</v>
      </c>
      <c r="E14" s="33">
        <v>32.426085831820501</v>
      </c>
      <c r="F14" s="33">
        <v>12.291850754236799</v>
      </c>
      <c r="G14" s="33">
        <v>13.062998111291099</v>
      </c>
      <c r="H14" s="33">
        <v>15.281733605836701</v>
      </c>
      <c r="I14" s="33">
        <v>19.4917000621532</v>
      </c>
      <c r="J14" s="33">
        <v>17.763906201878299</v>
      </c>
      <c r="K14" s="33">
        <v>21.385920074749201</v>
      </c>
      <c r="M14" s="15">
        <f t="shared" si="1"/>
        <v>11057.579581004999</v>
      </c>
      <c r="N14" s="15">
        <f t="shared" si="2"/>
        <v>12281.140312720399</v>
      </c>
      <c r="O14" s="15">
        <f t="shared" si="3"/>
        <v>11256.405758036299</v>
      </c>
      <c r="P14" s="15">
        <f t="shared" si="4"/>
        <v>32426.085831820499</v>
      </c>
      <c r="Q14" s="15">
        <f t="shared" si="5"/>
        <v>12291.850754236799</v>
      </c>
      <c r="R14" s="15">
        <f t="shared" si="6"/>
        <v>13062.998111291099</v>
      </c>
      <c r="S14" s="15">
        <f t="shared" si="7"/>
        <v>15281.7336058367</v>
      </c>
      <c r="T14" s="15">
        <f t="shared" si="8"/>
        <v>19491.700062153199</v>
      </c>
      <c r="U14" s="15">
        <f t="shared" si="9"/>
        <v>17763.906201878301</v>
      </c>
      <c r="V14" s="15">
        <f t="shared" si="10"/>
        <v>21385.9200747492</v>
      </c>
    </row>
    <row r="15" spans="1:22" ht="25.25" customHeight="1" x14ac:dyDescent="0.2">
      <c r="A15" s="7" t="s">
        <v>49</v>
      </c>
      <c r="B15" s="33">
        <v>-1.53893952985405</v>
      </c>
      <c r="C15" s="33">
        <v>2.1426894457758201</v>
      </c>
      <c r="D15" s="33">
        <v>4.3635433043304097</v>
      </c>
      <c r="E15" s="33">
        <v>-3.9307149916695501</v>
      </c>
      <c r="F15" s="33">
        <v>1.00822770513664</v>
      </c>
      <c r="G15" s="33">
        <v>0.64580888376658596</v>
      </c>
      <c r="H15" s="33">
        <v>-0.61859871412880596</v>
      </c>
      <c r="I15" s="33">
        <v>0.79042545904373396</v>
      </c>
      <c r="J15" s="33">
        <v>0.51961974023672497</v>
      </c>
      <c r="K15" s="33">
        <v>-1.84120831037682</v>
      </c>
      <c r="M15" s="15">
        <f t="shared" si="1"/>
        <v>-1538.9395298540501</v>
      </c>
      <c r="N15" s="15">
        <f t="shared" si="2"/>
        <v>2142.6894457758199</v>
      </c>
      <c r="O15" s="15">
        <f t="shared" si="3"/>
        <v>4363.5433043304101</v>
      </c>
      <c r="P15" s="15">
        <f t="shared" si="4"/>
        <v>-3930.7149916695503</v>
      </c>
      <c r="Q15" s="15">
        <f t="shared" si="5"/>
        <v>1008.22770513664</v>
      </c>
      <c r="R15" s="15">
        <f t="shared" si="6"/>
        <v>645.80888376658595</v>
      </c>
      <c r="S15" s="15">
        <f t="shared" si="7"/>
        <v>-618.59871412880591</v>
      </c>
      <c r="T15" s="15">
        <f t="shared" si="8"/>
        <v>790.42545904373401</v>
      </c>
      <c r="U15" s="15">
        <f t="shared" si="9"/>
        <v>519.61974023672497</v>
      </c>
      <c r="V15" s="15">
        <f t="shared" si="10"/>
        <v>-1841.20831037682</v>
      </c>
    </row>
    <row r="16" spans="1:22" ht="25.25" customHeight="1" x14ac:dyDescent="0.2">
      <c r="A16" s="7" t="s">
        <v>50</v>
      </c>
      <c r="B16" s="33">
        <v>0</v>
      </c>
      <c r="C16" s="33">
        <v>0</v>
      </c>
      <c r="D16" s="33">
        <v>0</v>
      </c>
      <c r="E16" s="33">
        <v>0</v>
      </c>
      <c r="F16" s="33">
        <v>0.191903580096317</v>
      </c>
      <c r="G16" s="33">
        <v>-0.11954079406248599</v>
      </c>
      <c r="H16" s="33">
        <v>0.29249833987225399</v>
      </c>
      <c r="I16" s="33">
        <v>-0.15299190867770801</v>
      </c>
      <c r="J16" s="33">
        <v>-1.0883909809758801</v>
      </c>
      <c r="K16" s="33">
        <v>-1.4110718145640599</v>
      </c>
      <c r="M16" s="15">
        <f t="shared" si="1"/>
        <v>0</v>
      </c>
      <c r="N16" s="15">
        <f t="shared" si="2"/>
        <v>0</v>
      </c>
      <c r="O16" s="15">
        <f t="shared" si="3"/>
        <v>0</v>
      </c>
      <c r="P16" s="15">
        <f t="shared" si="4"/>
        <v>0</v>
      </c>
      <c r="Q16" s="15">
        <f t="shared" si="5"/>
        <v>191.903580096317</v>
      </c>
      <c r="R16" s="15">
        <f t="shared" si="6"/>
        <v>-119.540794062486</v>
      </c>
      <c r="S16" s="15">
        <f t="shared" si="7"/>
        <v>292.49833987225401</v>
      </c>
      <c r="T16" s="15">
        <f t="shared" si="8"/>
        <v>-152.99190867770801</v>
      </c>
      <c r="U16" s="15">
        <f t="shared" si="9"/>
        <v>-1088.39098097588</v>
      </c>
      <c r="V16" s="15">
        <f t="shared" si="10"/>
        <v>-1411.0718145640599</v>
      </c>
    </row>
    <row r="17" spans="1:22" ht="25.25" customHeight="1" x14ac:dyDescent="0.2">
      <c r="A17" s="7" t="s">
        <v>51</v>
      </c>
      <c r="B17" s="34" t="s">
        <v>23</v>
      </c>
      <c r="C17" s="34" t="s">
        <v>23</v>
      </c>
      <c r="D17" s="34" t="s">
        <v>23</v>
      </c>
      <c r="E17" s="34" t="s">
        <v>23</v>
      </c>
      <c r="F17" s="33">
        <v>0.27142075990210301</v>
      </c>
      <c r="G17" s="33">
        <v>0.19018821848178</v>
      </c>
      <c r="H17" s="33">
        <v>0.33405729642635601</v>
      </c>
      <c r="I17" s="33">
        <v>4.1855769984977101E-2</v>
      </c>
      <c r="J17" s="33">
        <v>4.3108944694802601E-2</v>
      </c>
      <c r="K17" s="33">
        <v>1.05803070454567E-2</v>
      </c>
      <c r="M17" s="15" t="e">
        <f t="shared" si="1"/>
        <v>#VALUE!</v>
      </c>
      <c r="N17" s="15" t="e">
        <f t="shared" si="2"/>
        <v>#VALUE!</v>
      </c>
      <c r="O17" s="15" t="e">
        <f t="shared" si="3"/>
        <v>#VALUE!</v>
      </c>
      <c r="P17" s="15" t="e">
        <f t="shared" si="4"/>
        <v>#VALUE!</v>
      </c>
      <c r="Q17" s="15">
        <f t="shared" si="5"/>
        <v>271.42075990210299</v>
      </c>
      <c r="R17" s="15">
        <f t="shared" si="6"/>
        <v>190.18821848177998</v>
      </c>
      <c r="S17" s="15">
        <f t="shared" si="7"/>
        <v>334.057296426356</v>
      </c>
      <c r="T17" s="15">
        <f t="shared" si="8"/>
        <v>41.855769984977101</v>
      </c>
      <c r="U17" s="15">
        <f t="shared" si="9"/>
        <v>43.108944694802602</v>
      </c>
      <c r="V17" s="15">
        <f t="shared" si="10"/>
        <v>10.580307045456699</v>
      </c>
    </row>
    <row r="18" spans="1:22" ht="25.25" customHeight="1" x14ac:dyDescent="0.2">
      <c r="A18" s="7" t="s">
        <v>52</v>
      </c>
      <c r="B18" s="34" t="s">
        <v>23</v>
      </c>
      <c r="C18" s="34" t="s">
        <v>23</v>
      </c>
      <c r="D18" s="34" t="s">
        <v>23</v>
      </c>
      <c r="E18" s="34" t="s">
        <v>23</v>
      </c>
      <c r="F18" s="33">
        <v>7.9517179805785404E-2</v>
      </c>
      <c r="G18" s="33">
        <v>0.30972901254426699</v>
      </c>
      <c r="H18" s="33">
        <v>4.1558956554101301E-2</v>
      </c>
      <c r="I18" s="33">
        <v>0.19484767866268499</v>
      </c>
      <c r="J18" s="33">
        <v>1.1314999256706799</v>
      </c>
      <c r="K18" s="33">
        <v>1.4216521216095099</v>
      </c>
      <c r="M18" s="15" t="e">
        <f t="shared" si="1"/>
        <v>#VALUE!</v>
      </c>
      <c r="N18" s="15" t="e">
        <f t="shared" si="2"/>
        <v>#VALUE!</v>
      </c>
      <c r="O18" s="15" t="e">
        <f t="shared" si="3"/>
        <v>#VALUE!</v>
      </c>
      <c r="P18" s="15" t="e">
        <f t="shared" si="4"/>
        <v>#VALUE!</v>
      </c>
      <c r="Q18" s="15">
        <f t="shared" si="5"/>
        <v>79.517179805785403</v>
      </c>
      <c r="R18" s="15">
        <f t="shared" si="6"/>
        <v>309.72901254426699</v>
      </c>
      <c r="S18" s="15">
        <f t="shared" si="7"/>
        <v>41.5589565541013</v>
      </c>
      <c r="T18" s="15">
        <f t="shared" si="8"/>
        <v>194.84767866268498</v>
      </c>
      <c r="U18" s="15">
        <f t="shared" si="9"/>
        <v>1131.4999256706799</v>
      </c>
      <c r="V18" s="15">
        <f t="shared" si="10"/>
        <v>1421.65212160951</v>
      </c>
    </row>
    <row r="19" spans="1:22" ht="25.25" customHeight="1" x14ac:dyDescent="0.2">
      <c r="A19" s="7" t="s">
        <v>53</v>
      </c>
      <c r="B19" s="33">
        <v>-1.53893952985405</v>
      </c>
      <c r="C19" s="33">
        <v>2.1426894457758201</v>
      </c>
      <c r="D19" s="33">
        <v>4.3635433043304097</v>
      </c>
      <c r="E19" s="33">
        <v>-3.9307149916695501</v>
      </c>
      <c r="F19" s="33">
        <v>1.20013128523296</v>
      </c>
      <c r="G19" s="33">
        <v>0.526268089704099</v>
      </c>
      <c r="H19" s="33">
        <v>-0.32610037425655197</v>
      </c>
      <c r="I19" s="33">
        <v>0.637433550366026</v>
      </c>
      <c r="J19" s="33">
        <v>-0.56877124073915197</v>
      </c>
      <c r="K19" s="33">
        <v>-3.2522801249408801</v>
      </c>
      <c r="M19" s="15">
        <f t="shared" si="1"/>
        <v>-1538.9395298540501</v>
      </c>
      <c r="N19" s="15">
        <f t="shared" si="2"/>
        <v>2142.6894457758199</v>
      </c>
      <c r="O19" s="15">
        <f t="shared" si="3"/>
        <v>4363.5433043304101</v>
      </c>
      <c r="P19" s="15">
        <f t="shared" si="4"/>
        <v>-3930.7149916695503</v>
      </c>
      <c r="Q19" s="15">
        <f t="shared" si="5"/>
        <v>1200.13128523296</v>
      </c>
      <c r="R19" s="15">
        <f t="shared" si="6"/>
        <v>526.268089704099</v>
      </c>
      <c r="S19" s="15">
        <f t="shared" si="7"/>
        <v>-326.10037425655196</v>
      </c>
      <c r="T19" s="15">
        <f t="shared" si="8"/>
        <v>637.433550366026</v>
      </c>
      <c r="U19" s="15">
        <f t="shared" si="9"/>
        <v>-568.77124073915195</v>
      </c>
      <c r="V19" s="15">
        <f t="shared" si="10"/>
        <v>-3252.2801249408803</v>
      </c>
    </row>
    <row r="20" spans="1:22" ht="25.25" customHeight="1" x14ac:dyDescent="0.2">
      <c r="A20" s="7" t="s">
        <v>54</v>
      </c>
      <c r="B20" s="33">
        <v>0.37824321435293001</v>
      </c>
      <c r="C20" s="33">
        <v>3.5281083734007598E-3</v>
      </c>
      <c r="D20" s="33">
        <v>1.2973675399640301E-2</v>
      </c>
      <c r="E20" s="34" t="s">
        <v>23</v>
      </c>
      <c r="F20" s="33">
        <v>0.85920497596380296</v>
      </c>
      <c r="G20" s="33">
        <v>-4.3492966347548602E-2</v>
      </c>
      <c r="H20" s="33">
        <v>0.15699677057290701</v>
      </c>
      <c r="I20" s="33">
        <v>0.53051106960541805</v>
      </c>
      <c r="J20" s="33">
        <v>1.71389594539651E-2</v>
      </c>
      <c r="K20" s="33">
        <v>-0.54633651834519703</v>
      </c>
      <c r="M20" s="15">
        <f t="shared" si="1"/>
        <v>378.24321435293001</v>
      </c>
      <c r="N20" s="15">
        <f t="shared" si="2"/>
        <v>3.5281083734007597</v>
      </c>
      <c r="O20" s="15">
        <f t="shared" si="3"/>
        <v>12.973675399640301</v>
      </c>
      <c r="P20" s="15" t="e">
        <f t="shared" si="4"/>
        <v>#VALUE!</v>
      </c>
      <c r="Q20" s="15">
        <f t="shared" si="5"/>
        <v>859.20497596380301</v>
      </c>
      <c r="R20" s="15">
        <f t="shared" si="6"/>
        <v>-43.492966347548602</v>
      </c>
      <c r="S20" s="15">
        <f t="shared" si="7"/>
        <v>156.996770572907</v>
      </c>
      <c r="T20" s="15">
        <f t="shared" si="8"/>
        <v>530.51106960541802</v>
      </c>
      <c r="U20" s="15">
        <f t="shared" si="9"/>
        <v>17.1389594539651</v>
      </c>
      <c r="V20" s="15">
        <f t="shared" si="10"/>
        <v>-546.33651834519708</v>
      </c>
    </row>
    <row r="21" spans="1:22" ht="25.25" customHeight="1" x14ac:dyDescent="0.2">
      <c r="A21" s="7" t="s">
        <v>55</v>
      </c>
      <c r="B21" s="33">
        <v>-1.91718274420698</v>
      </c>
      <c r="C21" s="33">
        <v>2.1391613374024199</v>
      </c>
      <c r="D21" s="33">
        <v>4.3505696289307698</v>
      </c>
      <c r="E21" s="33">
        <v>-3.9307149916695501</v>
      </c>
      <c r="F21" s="33">
        <v>0.34092630926915402</v>
      </c>
      <c r="G21" s="33">
        <v>0.56976105605164795</v>
      </c>
      <c r="H21" s="33">
        <v>-0.48309714482945898</v>
      </c>
      <c r="I21" s="33">
        <v>0.10692248076060799</v>
      </c>
      <c r="J21" s="33">
        <v>-0.58591020019311701</v>
      </c>
      <c r="K21" s="33">
        <v>-2.7059436065956799</v>
      </c>
      <c r="M21" s="15">
        <f t="shared" si="1"/>
        <v>-1917.18274420698</v>
      </c>
      <c r="N21" s="15">
        <f t="shared" si="2"/>
        <v>2139.16133740242</v>
      </c>
      <c r="O21" s="15">
        <f t="shared" si="3"/>
        <v>4350.5696289307698</v>
      </c>
      <c r="P21" s="15">
        <f t="shared" si="4"/>
        <v>-3930.7149916695503</v>
      </c>
      <c r="Q21" s="15">
        <f t="shared" si="5"/>
        <v>340.92630926915399</v>
      </c>
      <c r="R21" s="15">
        <f t="shared" si="6"/>
        <v>569.76105605164798</v>
      </c>
      <c r="S21" s="15">
        <f t="shared" si="7"/>
        <v>-483.09714482945895</v>
      </c>
      <c r="T21" s="15">
        <f t="shared" si="8"/>
        <v>106.922480760608</v>
      </c>
      <c r="U21" s="15">
        <f t="shared" si="9"/>
        <v>-585.91020019311702</v>
      </c>
      <c r="V21" s="15">
        <f t="shared" si="10"/>
        <v>-2705.9436065956797</v>
      </c>
    </row>
    <row r="22" spans="1:22" ht="25.25" customHeight="1" x14ac:dyDescent="0.2">
      <c r="A22" s="7" t="s">
        <v>56</v>
      </c>
      <c r="B22" s="33">
        <v>1.91597193330311</v>
      </c>
      <c r="C22" s="33">
        <v>-3.3443247714376798</v>
      </c>
      <c r="D22" s="33">
        <v>-7.6346909350005703</v>
      </c>
      <c r="E22" s="33">
        <v>1.0656437384825299</v>
      </c>
      <c r="F22" s="34" t="s">
        <v>23</v>
      </c>
      <c r="G22" s="34" t="s">
        <v>23</v>
      </c>
      <c r="H22" s="34" t="s">
        <v>23</v>
      </c>
      <c r="I22" s="34" t="s">
        <v>23</v>
      </c>
      <c r="J22" s="34" t="s">
        <v>23</v>
      </c>
      <c r="K22" s="34" t="s">
        <v>23</v>
      </c>
      <c r="M22" s="15">
        <f t="shared" si="1"/>
        <v>1915.9719333031101</v>
      </c>
      <c r="N22" s="15">
        <f t="shared" si="2"/>
        <v>-3344.3247714376798</v>
      </c>
      <c r="O22" s="15">
        <f t="shared" si="3"/>
        <v>-7634.6909350005699</v>
      </c>
      <c r="P22" s="15">
        <f t="shared" si="4"/>
        <v>1065.6437384825299</v>
      </c>
      <c r="Q22" s="15" t="e">
        <f t="shared" si="5"/>
        <v>#VALUE!</v>
      </c>
      <c r="R22" s="15" t="e">
        <f t="shared" si="6"/>
        <v>#VALUE!</v>
      </c>
      <c r="S22" s="15" t="e">
        <f t="shared" si="7"/>
        <v>#VALUE!</v>
      </c>
      <c r="T22" s="15" t="e">
        <f t="shared" si="8"/>
        <v>#VALUE!</v>
      </c>
      <c r="U22" s="15" t="e">
        <f t="shared" si="9"/>
        <v>#VALUE!</v>
      </c>
      <c r="V22" s="15" t="e">
        <f t="shared" si="10"/>
        <v>#VALUE!</v>
      </c>
    </row>
    <row r="23" spans="1:22" ht="32.5" customHeight="1" x14ac:dyDescent="0.2">
      <c r="A23" s="7" t="s">
        <v>57</v>
      </c>
      <c r="B23" s="33">
        <v>9.9457582544551109</v>
      </c>
      <c r="C23" s="33">
        <v>3.0478851269597702</v>
      </c>
      <c r="D23" s="33">
        <v>4.7028543003458498</v>
      </c>
      <c r="E23" s="34" t="s">
        <v>23</v>
      </c>
      <c r="F23" s="34" t="s">
        <v>23</v>
      </c>
      <c r="G23" s="34" t="s">
        <v>23</v>
      </c>
      <c r="H23" s="34" t="s">
        <v>23</v>
      </c>
      <c r="I23" s="34" t="s">
        <v>23</v>
      </c>
      <c r="J23" s="34" t="s">
        <v>23</v>
      </c>
      <c r="K23" s="34" t="s">
        <v>23</v>
      </c>
      <c r="M23" s="15">
        <f t="shared" si="1"/>
        <v>9945.7582544551115</v>
      </c>
      <c r="N23" s="15">
        <f t="shared" si="2"/>
        <v>3047.8851269597703</v>
      </c>
      <c r="O23" s="15">
        <f t="shared" si="3"/>
        <v>4702.8543003458499</v>
      </c>
      <c r="P23" s="15" t="e">
        <f t="shared" si="4"/>
        <v>#VALUE!</v>
      </c>
      <c r="Q23" s="15" t="e">
        <f t="shared" si="5"/>
        <v>#VALUE!</v>
      </c>
      <c r="R23" s="15" t="e">
        <f t="shared" si="6"/>
        <v>#VALUE!</v>
      </c>
      <c r="S23" s="15" t="e">
        <f t="shared" si="7"/>
        <v>#VALUE!</v>
      </c>
      <c r="T23" s="15" t="e">
        <f t="shared" si="8"/>
        <v>#VALUE!</v>
      </c>
      <c r="U23" s="15" t="e">
        <f t="shared" si="9"/>
        <v>#VALUE!</v>
      </c>
      <c r="V23" s="15" t="e">
        <f t="shared" si="10"/>
        <v>#VALUE!</v>
      </c>
    </row>
    <row r="24" spans="1:22" ht="32.5" customHeight="1" x14ac:dyDescent="0.2">
      <c r="A24" s="7" t="s">
        <v>58</v>
      </c>
      <c r="B24" s="33">
        <v>8.0297863211520006</v>
      </c>
      <c r="C24" s="33">
        <v>6.3922098983974402</v>
      </c>
      <c r="D24" s="33">
        <v>12.337545235346401</v>
      </c>
      <c r="E24" s="33">
        <v>-1.0656437384825299</v>
      </c>
      <c r="F24" s="34" t="s">
        <v>23</v>
      </c>
      <c r="G24" s="34" t="s">
        <v>23</v>
      </c>
      <c r="H24" s="34" t="s">
        <v>23</v>
      </c>
      <c r="I24" s="34" t="s">
        <v>23</v>
      </c>
      <c r="J24" s="34" t="s">
        <v>23</v>
      </c>
      <c r="K24" s="34" t="s">
        <v>23</v>
      </c>
      <c r="M24" s="15">
        <f t="shared" si="1"/>
        <v>8029.7863211520007</v>
      </c>
      <c r="N24" s="15">
        <f t="shared" si="2"/>
        <v>6392.2098983974402</v>
      </c>
      <c r="O24" s="15">
        <f t="shared" si="3"/>
        <v>12337.545235346401</v>
      </c>
      <c r="P24" s="15">
        <f t="shared" si="4"/>
        <v>-1065.6437384825299</v>
      </c>
      <c r="Q24" s="15" t="e">
        <f t="shared" si="5"/>
        <v>#VALUE!</v>
      </c>
      <c r="R24" s="15" t="e">
        <f t="shared" si="6"/>
        <v>#VALUE!</v>
      </c>
      <c r="S24" s="15" t="e">
        <f t="shared" si="7"/>
        <v>#VALUE!</v>
      </c>
      <c r="T24" s="15" t="e">
        <f t="shared" si="8"/>
        <v>#VALUE!</v>
      </c>
      <c r="U24" s="15" t="e">
        <f t="shared" si="9"/>
        <v>#VALUE!</v>
      </c>
      <c r="V24" s="15" t="e">
        <f t="shared" si="10"/>
        <v>#VALUE!</v>
      </c>
    </row>
    <row r="25" spans="1:22" ht="32.5" customHeight="1" x14ac:dyDescent="0.2">
      <c r="A25" s="7" t="s">
        <v>59</v>
      </c>
      <c r="B25" s="33">
        <v>-1.21081090386724E-3</v>
      </c>
      <c r="C25" s="33">
        <v>-1.2051634340352599</v>
      </c>
      <c r="D25" s="33">
        <v>-3.2841213060698098</v>
      </c>
      <c r="E25" s="33">
        <v>-2.8650712531870202</v>
      </c>
      <c r="F25" s="33">
        <v>0.34092630926915402</v>
      </c>
      <c r="G25" s="33">
        <v>0.56976105605164795</v>
      </c>
      <c r="H25" s="33">
        <v>-0.48309714482945898</v>
      </c>
      <c r="I25" s="33">
        <v>0.10692248076060799</v>
      </c>
      <c r="J25" s="33">
        <v>-0.58591020019311701</v>
      </c>
      <c r="K25" s="33">
        <v>-2.7059436065956799</v>
      </c>
      <c r="M25" s="15">
        <f t="shared" si="1"/>
        <v>-1.2108109038672401</v>
      </c>
      <c r="N25" s="15">
        <f t="shared" si="2"/>
        <v>-1205.16343403526</v>
      </c>
      <c r="O25" s="15">
        <f t="shared" si="3"/>
        <v>-3284.1213060698096</v>
      </c>
      <c r="P25" s="15">
        <f t="shared" si="4"/>
        <v>-2865.0712531870204</v>
      </c>
      <c r="Q25" s="15">
        <f t="shared" si="5"/>
        <v>340.92630926915399</v>
      </c>
      <c r="R25" s="15">
        <f t="shared" si="6"/>
        <v>569.76105605164798</v>
      </c>
      <c r="S25" s="15">
        <f t="shared" si="7"/>
        <v>-483.09714482945895</v>
      </c>
      <c r="T25" s="15">
        <f t="shared" si="8"/>
        <v>106.922480760608</v>
      </c>
      <c r="U25" s="15">
        <f t="shared" si="9"/>
        <v>-585.91020019311702</v>
      </c>
      <c r="V25" s="15">
        <f t="shared" si="10"/>
        <v>-2705.9436065956797</v>
      </c>
    </row>
    <row r="26" spans="1:22" ht="25.25" customHeight="1" x14ac:dyDescent="0.2"/>
    <row r="27" spans="1:22" ht="25.25" customHeight="1" x14ac:dyDescent="0.2">
      <c r="A27" s="5" t="s">
        <v>38</v>
      </c>
    </row>
    <row r="28" spans="1:22" ht="25.25" customHeight="1" x14ac:dyDescent="0.2">
      <c r="A28" s="7" t="s">
        <v>60</v>
      </c>
      <c r="B28" s="9" t="s">
        <v>23</v>
      </c>
      <c r="C28" s="9" t="s">
        <v>23</v>
      </c>
      <c r="D28" s="9" t="s">
        <v>23</v>
      </c>
      <c r="E28" s="9" t="s">
        <v>23</v>
      </c>
      <c r="F28" s="9" t="s">
        <v>23</v>
      </c>
      <c r="G28" s="9" t="s">
        <v>23</v>
      </c>
      <c r="H28" s="9" t="s">
        <v>23</v>
      </c>
      <c r="I28" s="9" t="s">
        <v>23</v>
      </c>
      <c r="J28" s="9" t="s">
        <v>23</v>
      </c>
      <c r="K28" s="9" t="s">
        <v>23</v>
      </c>
    </row>
    <row r="29" spans="1:22" ht="25.25" customHeight="1" x14ac:dyDescent="0.2">
      <c r="A29" s="7" t="s">
        <v>61</v>
      </c>
      <c r="B29" s="9" t="s">
        <v>23</v>
      </c>
      <c r="C29" s="9" t="s">
        <v>23</v>
      </c>
      <c r="D29" s="9" t="s">
        <v>23</v>
      </c>
      <c r="E29" s="9" t="s">
        <v>23</v>
      </c>
      <c r="F29" s="9" t="s">
        <v>23</v>
      </c>
      <c r="G29" s="9" t="s">
        <v>23</v>
      </c>
      <c r="H29" s="9" t="s">
        <v>23</v>
      </c>
      <c r="I29" s="9" t="s">
        <v>23</v>
      </c>
      <c r="J29" s="9" t="s">
        <v>23</v>
      </c>
      <c r="K29" s="9" t="s">
        <v>23</v>
      </c>
    </row>
    <row r="30" spans="1:22" ht="25.25" customHeight="1" x14ac:dyDescent="0.2">
      <c r="A30" s="7" t="s">
        <v>62</v>
      </c>
      <c r="B30" s="9" t="s">
        <v>23</v>
      </c>
      <c r="C30" s="9" t="s">
        <v>23</v>
      </c>
      <c r="D30" s="9" t="s">
        <v>23</v>
      </c>
      <c r="E30" s="9" t="s">
        <v>23</v>
      </c>
      <c r="F30" s="9" t="s">
        <v>23</v>
      </c>
      <c r="G30" s="9" t="s">
        <v>23</v>
      </c>
      <c r="H30" s="9" t="s">
        <v>23</v>
      </c>
      <c r="I30" s="9" t="s">
        <v>23</v>
      </c>
      <c r="J30" s="9" t="s">
        <v>23</v>
      </c>
      <c r="K30" s="9" t="s">
        <v>23</v>
      </c>
    </row>
    <row r="31" spans="1:22" ht="32.5" customHeight="1" x14ac:dyDescent="0.2">
      <c r="A31" s="7" t="s">
        <v>63</v>
      </c>
      <c r="B31" s="9" t="s">
        <v>23</v>
      </c>
      <c r="C31" s="9" t="s">
        <v>23</v>
      </c>
      <c r="D31" s="9" t="s">
        <v>23</v>
      </c>
      <c r="E31" s="9" t="s">
        <v>23</v>
      </c>
      <c r="F31" s="9" t="s">
        <v>23</v>
      </c>
      <c r="G31" s="9" t="s">
        <v>23</v>
      </c>
      <c r="H31" s="9" t="s">
        <v>23</v>
      </c>
      <c r="I31" s="9" t="s">
        <v>23</v>
      </c>
      <c r="J31" s="9" t="s">
        <v>23</v>
      </c>
      <c r="K31" s="9" t="s">
        <v>23</v>
      </c>
    </row>
    <row r="32" spans="1:22" ht="25.25" customHeight="1" x14ac:dyDescent="0.2">
      <c r="A32" s="7" t="s">
        <v>64</v>
      </c>
      <c r="B32" s="9" t="s">
        <v>23</v>
      </c>
      <c r="C32" s="9" t="s">
        <v>23</v>
      </c>
      <c r="D32" s="9" t="s">
        <v>23</v>
      </c>
      <c r="E32" s="9" t="s">
        <v>23</v>
      </c>
      <c r="F32" s="9" t="s">
        <v>23</v>
      </c>
      <c r="G32" s="9" t="s">
        <v>23</v>
      </c>
      <c r="H32" s="9" t="s">
        <v>23</v>
      </c>
      <c r="I32" s="9" t="s">
        <v>23</v>
      </c>
      <c r="J32" s="9" t="s">
        <v>23</v>
      </c>
      <c r="K32" s="9" t="s">
        <v>23</v>
      </c>
    </row>
    <row r="33" spans="1:11" ht="25.25" customHeight="1" x14ac:dyDescent="0.2">
      <c r="A33" s="7" t="s">
        <v>65</v>
      </c>
      <c r="B33" s="9" t="s">
        <v>23</v>
      </c>
      <c r="C33" s="9" t="s">
        <v>23</v>
      </c>
      <c r="D33" s="9" t="s">
        <v>23</v>
      </c>
      <c r="E33" s="9" t="s">
        <v>23</v>
      </c>
      <c r="F33" s="9" t="s">
        <v>23</v>
      </c>
      <c r="G33" s="9" t="s">
        <v>23</v>
      </c>
      <c r="H33" s="9" t="s">
        <v>23</v>
      </c>
      <c r="I33" s="9" t="s">
        <v>23</v>
      </c>
      <c r="J33" s="9" t="s">
        <v>23</v>
      </c>
      <c r="K33" s="9" t="s">
        <v>23</v>
      </c>
    </row>
    <row r="34" spans="1:11" ht="32.5" customHeight="1" x14ac:dyDescent="0.2">
      <c r="A34" s="7" t="s">
        <v>66</v>
      </c>
      <c r="B34" s="9" t="s">
        <v>23</v>
      </c>
      <c r="C34" s="9" t="s">
        <v>23</v>
      </c>
      <c r="D34" s="9" t="s">
        <v>23</v>
      </c>
      <c r="E34" s="9" t="s">
        <v>23</v>
      </c>
      <c r="F34" s="9" t="s">
        <v>23</v>
      </c>
      <c r="G34" s="9" t="s">
        <v>23</v>
      </c>
      <c r="H34" s="9" t="s">
        <v>23</v>
      </c>
      <c r="I34" s="9" t="s">
        <v>23</v>
      </c>
      <c r="J34" s="9" t="s">
        <v>23</v>
      </c>
      <c r="K34" s="9" t="s">
        <v>23</v>
      </c>
    </row>
    <row r="35" spans="1:11" ht="25.25" customHeight="1" x14ac:dyDescent="0.2">
      <c r="A35" s="7" t="s">
        <v>67</v>
      </c>
      <c r="B35" s="9" t="s">
        <v>23</v>
      </c>
      <c r="C35" s="9" t="s">
        <v>23</v>
      </c>
      <c r="D35" s="9" t="s">
        <v>23</v>
      </c>
      <c r="E35" s="9" t="s">
        <v>23</v>
      </c>
      <c r="F35" s="9" t="s">
        <v>23</v>
      </c>
      <c r="G35" s="9" t="s">
        <v>23</v>
      </c>
      <c r="H35" s="9" t="s">
        <v>23</v>
      </c>
      <c r="I35" s="9" t="s">
        <v>23</v>
      </c>
      <c r="J35" s="9" t="s">
        <v>23</v>
      </c>
      <c r="K35" s="9" t="s">
        <v>23</v>
      </c>
    </row>
    <row r="36" spans="1:11" ht="25.25" customHeight="1" x14ac:dyDescent="0.2">
      <c r="A36" s="7" t="s">
        <v>68</v>
      </c>
      <c r="B36" s="9" t="s">
        <v>23</v>
      </c>
      <c r="C36" s="9" t="s">
        <v>23</v>
      </c>
      <c r="D36" s="9" t="s">
        <v>23</v>
      </c>
      <c r="E36" s="9" t="s">
        <v>23</v>
      </c>
      <c r="F36" s="9" t="s">
        <v>23</v>
      </c>
      <c r="G36" s="9" t="s">
        <v>23</v>
      </c>
      <c r="H36" s="9" t="s">
        <v>23</v>
      </c>
      <c r="I36" s="9" t="s">
        <v>23</v>
      </c>
      <c r="J36" s="9" t="s">
        <v>23</v>
      </c>
      <c r="K36" s="9" t="s">
        <v>23</v>
      </c>
    </row>
    <row r="37" spans="1:11" ht="25.25" customHeight="1" x14ac:dyDescent="0.2">
      <c r="A37" s="7" t="s">
        <v>69</v>
      </c>
      <c r="B37" s="9" t="s">
        <v>23</v>
      </c>
      <c r="C37" s="9" t="s">
        <v>23</v>
      </c>
      <c r="D37" s="9" t="s">
        <v>23</v>
      </c>
      <c r="E37" s="9" t="s">
        <v>23</v>
      </c>
      <c r="F37" s="9" t="s">
        <v>23</v>
      </c>
      <c r="G37" s="9" t="s">
        <v>23</v>
      </c>
      <c r="H37" s="9" t="s">
        <v>23</v>
      </c>
      <c r="I37" s="9" t="s">
        <v>23</v>
      </c>
      <c r="J37" s="9" t="s">
        <v>23</v>
      </c>
      <c r="K37" s="9" t="s">
        <v>23</v>
      </c>
    </row>
  </sheetData>
  <mergeCells count="3">
    <mergeCell ref="A1:K1"/>
    <mergeCell ref="A2:K2"/>
    <mergeCell ref="A3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0"/>
  <sheetViews>
    <sheetView showGridLines="0" workbookViewId="0">
      <selection activeCell="B15" sqref="B15"/>
    </sheetView>
  </sheetViews>
  <sheetFormatPr baseColWidth="10" defaultRowHeight="15" x14ac:dyDescent="0.2"/>
  <cols>
    <col min="1" max="1" width="27.5" style="1" customWidth="1"/>
    <col min="2" max="11" width="13.5" style="1" customWidth="1"/>
  </cols>
  <sheetData>
    <row r="1" spans="1:11" ht="25.25" customHeight="1" x14ac:dyDescent="0.2">
      <c r="A1" s="32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14.5" customHeight="1" x14ac:dyDescent="0.2">
      <c r="A2" s="31" t="s">
        <v>70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14.5" customHeight="1" x14ac:dyDescent="0.2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14.5" customHeight="1" x14ac:dyDescent="0.2"/>
    <row r="5" spans="1:11" ht="19.25" customHeight="1" x14ac:dyDescent="0.2">
      <c r="A5" s="2"/>
      <c r="B5" s="3">
        <v>41274</v>
      </c>
      <c r="C5" s="3">
        <v>41639</v>
      </c>
      <c r="D5" s="3">
        <v>42004</v>
      </c>
      <c r="E5" s="3">
        <v>42369</v>
      </c>
      <c r="F5" s="3">
        <v>42735</v>
      </c>
      <c r="G5" s="3">
        <v>43100</v>
      </c>
      <c r="H5" s="3">
        <v>43465</v>
      </c>
      <c r="I5" s="3">
        <v>43830</v>
      </c>
      <c r="J5" s="3">
        <v>44196</v>
      </c>
      <c r="K5" s="3">
        <v>44561</v>
      </c>
    </row>
    <row r="6" spans="1:11" ht="19.25" customHeight="1" x14ac:dyDescent="0.2">
      <c r="A6" s="2"/>
      <c r="B6" s="4" t="s">
        <v>8</v>
      </c>
      <c r="C6" s="4" t="s">
        <v>8</v>
      </c>
      <c r="D6" s="4" t="s">
        <v>8</v>
      </c>
      <c r="E6" s="4" t="s">
        <v>8</v>
      </c>
      <c r="F6" s="4" t="s">
        <v>8</v>
      </c>
      <c r="G6" s="4" t="s">
        <v>8</v>
      </c>
      <c r="H6" s="4" t="s">
        <v>8</v>
      </c>
      <c r="I6" s="4" t="s">
        <v>8</v>
      </c>
      <c r="J6" s="4" t="s">
        <v>8</v>
      </c>
      <c r="K6" s="4" t="s">
        <v>8</v>
      </c>
    </row>
    <row r="7" spans="1:11" ht="19.25" customHeight="1" x14ac:dyDescent="0.2">
      <c r="A7" s="2"/>
      <c r="B7" s="4" t="s">
        <v>9</v>
      </c>
      <c r="C7" s="4" t="s">
        <v>9</v>
      </c>
      <c r="D7" s="4" t="s">
        <v>9</v>
      </c>
      <c r="E7" s="4" t="s">
        <v>9</v>
      </c>
      <c r="F7" s="4" t="s">
        <v>9</v>
      </c>
      <c r="G7" s="4" t="s">
        <v>9</v>
      </c>
      <c r="H7" s="4" t="s">
        <v>9</v>
      </c>
      <c r="I7" s="4" t="s">
        <v>9</v>
      </c>
      <c r="J7" s="4" t="s">
        <v>9</v>
      </c>
      <c r="K7" s="4" t="s">
        <v>9</v>
      </c>
    </row>
    <row r="8" spans="1:11" ht="19.25" customHeight="1" x14ac:dyDescent="0.2">
      <c r="A8" s="2"/>
      <c r="B8" s="4" t="s">
        <v>10</v>
      </c>
      <c r="C8" s="4" t="s">
        <v>10</v>
      </c>
      <c r="D8" s="4" t="s">
        <v>10</v>
      </c>
      <c r="E8" s="4" t="s">
        <v>11</v>
      </c>
      <c r="F8" s="4" t="s">
        <v>11</v>
      </c>
      <c r="G8" s="4" t="s">
        <v>11</v>
      </c>
      <c r="H8" s="4" t="s">
        <v>11</v>
      </c>
      <c r="I8" s="4" t="s">
        <v>11</v>
      </c>
      <c r="J8" s="4" t="s">
        <v>11</v>
      </c>
      <c r="K8" s="4" t="s">
        <v>11</v>
      </c>
    </row>
    <row r="9" spans="1:11" ht="19.25" customHeight="1" x14ac:dyDescent="0.2">
      <c r="A9" s="5" t="s">
        <v>12</v>
      </c>
      <c r="B9" s="6">
        <v>5.5999999999999995E-4</v>
      </c>
      <c r="C9" s="6">
        <v>5.1999999999999995E-4</v>
      </c>
      <c r="D9" s="6">
        <v>4.2000000000000002E-4</v>
      </c>
      <c r="E9" s="6">
        <v>3.2000000000000003E-4</v>
      </c>
      <c r="F9" s="6">
        <v>3.3E-4</v>
      </c>
      <c r="G9" s="6">
        <v>3.4000000000000002E-4</v>
      </c>
      <c r="H9" s="6">
        <v>3.1E-4</v>
      </c>
      <c r="I9" s="6">
        <v>2.9999999999999997E-4</v>
      </c>
      <c r="J9" s="6">
        <v>2.9E-4</v>
      </c>
      <c r="K9" s="6">
        <v>2.5000000000000001E-4</v>
      </c>
    </row>
    <row r="10" spans="1:11" ht="25.25" customHeight="1" x14ac:dyDescent="0.2"/>
    <row r="11" spans="1:11" ht="25.25" customHeight="1" x14ac:dyDescent="0.2">
      <c r="A11" s="5" t="s">
        <v>71</v>
      </c>
    </row>
    <row r="12" spans="1:11" ht="32.5" customHeight="1" x14ac:dyDescent="0.2">
      <c r="A12" s="7" t="s">
        <v>72</v>
      </c>
      <c r="B12" s="12">
        <v>-33.915999999999997</v>
      </c>
      <c r="C12" s="12">
        <v>69.179000000000002</v>
      </c>
      <c r="D12" s="9" t="s">
        <v>73</v>
      </c>
      <c r="E12" s="9" t="s">
        <v>73</v>
      </c>
      <c r="F12" s="12">
        <v>87.325999999999993</v>
      </c>
      <c r="G12" s="12">
        <v>26.873999999999999</v>
      </c>
      <c r="H12" s="12">
        <v>-25.204999999999998</v>
      </c>
      <c r="I12" s="12">
        <v>45.752000000000002</v>
      </c>
      <c r="J12" s="12">
        <v>-76.212000000000003</v>
      </c>
      <c r="K12" s="9" t="s">
        <v>73</v>
      </c>
    </row>
    <row r="13" spans="1:11" ht="32.5" customHeight="1" x14ac:dyDescent="0.2">
      <c r="A13" s="7" t="s">
        <v>74</v>
      </c>
      <c r="B13" s="9" t="s">
        <v>23</v>
      </c>
      <c r="C13" s="9" t="s">
        <v>23</v>
      </c>
      <c r="D13" s="9" t="s">
        <v>23</v>
      </c>
      <c r="E13" s="9" t="s">
        <v>23</v>
      </c>
      <c r="F13" s="9" t="s">
        <v>23</v>
      </c>
      <c r="G13" s="9" t="s">
        <v>23</v>
      </c>
      <c r="H13" s="9" t="s">
        <v>23</v>
      </c>
      <c r="I13" s="9" t="s">
        <v>23</v>
      </c>
      <c r="J13" s="9" t="s">
        <v>23</v>
      </c>
      <c r="K13" s="9" t="s">
        <v>23</v>
      </c>
    </row>
    <row r="14" spans="1:11" ht="32.5" customHeight="1" x14ac:dyDescent="0.2">
      <c r="A14" s="7" t="s">
        <v>75</v>
      </c>
      <c r="B14" s="12">
        <v>-3.0049999999999999</v>
      </c>
      <c r="C14" s="12">
        <v>5.6970000000000001</v>
      </c>
      <c r="D14" s="12">
        <v>10.884</v>
      </c>
      <c r="E14" s="12">
        <v>-9.8810000000000002</v>
      </c>
      <c r="F14" s="12">
        <v>2.5880000000000001</v>
      </c>
      <c r="G14" s="12">
        <v>1.0409999999999999</v>
      </c>
      <c r="H14" s="12">
        <v>-0.54600000000000004</v>
      </c>
      <c r="I14" s="12">
        <v>1.016</v>
      </c>
      <c r="J14" s="12">
        <v>-0.79500000000000004</v>
      </c>
      <c r="K14" s="12">
        <v>-3.0880000000000001</v>
      </c>
    </row>
    <row r="15" spans="1:11" ht="32.5" customHeight="1" x14ac:dyDescent="0.2">
      <c r="A15" s="7" t="s">
        <v>76</v>
      </c>
      <c r="B15" s="12">
        <v>-2.7E-2</v>
      </c>
      <c r="C15" s="12">
        <v>-38.909999999999997</v>
      </c>
      <c r="D15" s="9" t="s">
        <v>73</v>
      </c>
      <c r="E15" s="9" t="s">
        <v>73</v>
      </c>
      <c r="F15" s="12">
        <v>24.806999999999999</v>
      </c>
      <c r="G15" s="12">
        <v>29.094999999999999</v>
      </c>
      <c r="H15" s="12">
        <v>-37.340000000000003</v>
      </c>
      <c r="I15" s="12">
        <v>7.6740000000000004</v>
      </c>
      <c r="J15" s="12">
        <v>-78.507999999999996</v>
      </c>
      <c r="K15" s="9" t="s">
        <v>73</v>
      </c>
    </row>
    <row r="16" spans="1:11" ht="32.5" customHeight="1" x14ac:dyDescent="0.2">
      <c r="A16" s="7" t="s">
        <v>77</v>
      </c>
      <c r="B16" s="9" t="s">
        <v>23</v>
      </c>
      <c r="C16" s="9" t="s">
        <v>23</v>
      </c>
      <c r="D16" s="9" t="s">
        <v>23</v>
      </c>
      <c r="E16" s="9" t="s">
        <v>23</v>
      </c>
      <c r="F16" s="9" t="s">
        <v>23</v>
      </c>
      <c r="G16" s="9" t="s">
        <v>23</v>
      </c>
      <c r="H16" s="9" t="s">
        <v>23</v>
      </c>
      <c r="I16" s="9" t="s">
        <v>23</v>
      </c>
      <c r="J16" s="9" t="s">
        <v>23</v>
      </c>
      <c r="K16" s="9" t="s">
        <v>23</v>
      </c>
    </row>
    <row r="17" spans="1:11" ht="32.5" customHeight="1" x14ac:dyDescent="0.2">
      <c r="A17" s="7" t="s">
        <v>78</v>
      </c>
      <c r="B17" s="12">
        <v>-2E-3</v>
      </c>
      <c r="C17" s="12">
        <v>-3.2040000000000002</v>
      </c>
      <c r="D17" s="12">
        <v>-8.1920000000000002</v>
      </c>
      <c r="E17" s="12">
        <v>-7.202</v>
      </c>
      <c r="F17" s="12">
        <v>0.73499999999999999</v>
      </c>
      <c r="G17" s="12">
        <v>1.127</v>
      </c>
      <c r="H17" s="12">
        <v>-0.80900000000000005</v>
      </c>
      <c r="I17" s="12">
        <v>0.17</v>
      </c>
      <c r="J17" s="12">
        <v>-0.81899999999999995</v>
      </c>
      <c r="K17" s="12">
        <v>-2.569</v>
      </c>
    </row>
    <row r="18" spans="1:11" ht="25.25" customHeight="1" x14ac:dyDescent="0.2">
      <c r="A18" s="7" t="s">
        <v>79</v>
      </c>
      <c r="B18" s="12">
        <v>-1.0209999999999999</v>
      </c>
      <c r="C18" s="12">
        <v>2.0179999999999998</v>
      </c>
      <c r="D18" s="12">
        <v>3.4390000000000001</v>
      </c>
      <c r="E18" s="12">
        <v>-3.1509999999999998</v>
      </c>
      <c r="F18" s="12">
        <v>1.0089999999999999</v>
      </c>
      <c r="G18" s="12">
        <v>0.38900000000000001</v>
      </c>
      <c r="H18" s="12">
        <v>-0.248</v>
      </c>
      <c r="I18" s="12">
        <v>0.34899999999999998</v>
      </c>
      <c r="J18" s="12">
        <v>-0.248</v>
      </c>
      <c r="K18" s="12">
        <v>-1.1719999999999999</v>
      </c>
    </row>
    <row r="19" spans="1:11" ht="25.25" customHeight="1" x14ac:dyDescent="0.2">
      <c r="A19" s="7" t="s">
        <v>80</v>
      </c>
      <c r="B19" s="12">
        <v>6.3179999999999996</v>
      </c>
      <c r="C19" s="12">
        <v>13.583</v>
      </c>
      <c r="D19" s="12">
        <v>12.311</v>
      </c>
      <c r="E19" s="12">
        <v>22.841999999999999</v>
      </c>
      <c r="F19" s="12">
        <v>11.18</v>
      </c>
      <c r="G19" s="12">
        <v>10.141999999999999</v>
      </c>
      <c r="H19" s="12">
        <v>11.148</v>
      </c>
      <c r="I19" s="12">
        <v>11.095000000000001</v>
      </c>
      <c r="J19" s="12">
        <v>7.984</v>
      </c>
      <c r="K19" s="12">
        <v>7.0449999999999999</v>
      </c>
    </row>
    <row r="20" spans="1:11" ht="25.25" customHeight="1" x14ac:dyDescent="0.2">
      <c r="A20" s="7" t="s">
        <v>81</v>
      </c>
      <c r="B20" s="9" t="s">
        <v>23</v>
      </c>
      <c r="C20" s="9" t="s">
        <v>23</v>
      </c>
      <c r="D20" s="9" t="s">
        <v>23</v>
      </c>
      <c r="E20" s="9" t="s">
        <v>23</v>
      </c>
      <c r="F20" s="9" t="s">
        <v>23</v>
      </c>
      <c r="G20" s="9" t="s">
        <v>23</v>
      </c>
      <c r="H20" s="9" t="s">
        <v>23</v>
      </c>
      <c r="I20" s="9" t="s">
        <v>23</v>
      </c>
      <c r="J20" s="9" t="s">
        <v>23</v>
      </c>
      <c r="K20" s="9" t="s">
        <v>23</v>
      </c>
    </row>
    <row r="21" spans="1:11" ht="25.25" customHeight="1" x14ac:dyDescent="0.2">
      <c r="A21" s="7" t="s">
        <v>82</v>
      </c>
      <c r="B21" s="12">
        <v>-1.0209999999999999</v>
      </c>
      <c r="C21" s="12">
        <v>2.0179999999999998</v>
      </c>
      <c r="D21" s="12">
        <v>3.4390000000000001</v>
      </c>
      <c r="E21" s="12">
        <v>-3.1509999999999998</v>
      </c>
      <c r="F21" s="12">
        <v>0.84699999999999998</v>
      </c>
      <c r="G21" s="12">
        <v>0.47799999999999998</v>
      </c>
      <c r="H21" s="12">
        <v>-0.47</v>
      </c>
      <c r="I21" s="12">
        <v>0.432</v>
      </c>
      <c r="J21" s="12">
        <v>0.22700000000000001</v>
      </c>
      <c r="K21" s="12">
        <v>-0.66400000000000003</v>
      </c>
    </row>
    <row r="22" spans="1:11" ht="32.5" customHeight="1" x14ac:dyDescent="0.2">
      <c r="A22" s="7" t="s">
        <v>83</v>
      </c>
      <c r="B22" s="9" t="s">
        <v>23</v>
      </c>
      <c r="C22" s="9" t="s">
        <v>23</v>
      </c>
      <c r="D22" s="9" t="s">
        <v>23</v>
      </c>
      <c r="E22" s="9" t="s">
        <v>23</v>
      </c>
      <c r="F22" s="9" t="s">
        <v>23</v>
      </c>
      <c r="G22" s="9" t="s">
        <v>23</v>
      </c>
      <c r="H22" s="9" t="s">
        <v>23</v>
      </c>
      <c r="I22" s="9" t="s">
        <v>23</v>
      </c>
      <c r="J22" s="9" t="s">
        <v>23</v>
      </c>
      <c r="K22" s="9" t="s">
        <v>23</v>
      </c>
    </row>
    <row r="23" spans="1:11" ht="32.5" customHeight="1" x14ac:dyDescent="0.2">
      <c r="A23" s="7" t="s">
        <v>84</v>
      </c>
      <c r="B23" s="9" t="s">
        <v>23</v>
      </c>
      <c r="C23" s="9" t="s">
        <v>23</v>
      </c>
      <c r="D23" s="9" t="s">
        <v>23</v>
      </c>
      <c r="E23" s="9" t="s">
        <v>23</v>
      </c>
      <c r="F23" s="9" t="s">
        <v>23</v>
      </c>
      <c r="G23" s="9" t="s">
        <v>23</v>
      </c>
      <c r="H23" s="9" t="s">
        <v>23</v>
      </c>
      <c r="I23" s="9" t="s">
        <v>23</v>
      </c>
      <c r="J23" s="9" t="s">
        <v>23</v>
      </c>
      <c r="K23" s="9" t="s">
        <v>23</v>
      </c>
    </row>
    <row r="24" spans="1:11" ht="32.5" customHeight="1" x14ac:dyDescent="0.2">
      <c r="A24" s="7" t="s">
        <v>85</v>
      </c>
      <c r="B24" s="9" t="s">
        <v>23</v>
      </c>
      <c r="C24" s="9" t="s">
        <v>23</v>
      </c>
      <c r="D24" s="9" t="s">
        <v>23</v>
      </c>
      <c r="E24" s="9" t="s">
        <v>23</v>
      </c>
      <c r="F24" s="9" t="s">
        <v>23</v>
      </c>
      <c r="G24" s="9" t="s">
        <v>23</v>
      </c>
      <c r="H24" s="9" t="s">
        <v>23</v>
      </c>
      <c r="I24" s="9" t="s">
        <v>23</v>
      </c>
      <c r="J24" s="9" t="s">
        <v>23</v>
      </c>
      <c r="K24" s="9" t="s">
        <v>23</v>
      </c>
    </row>
    <row r="25" spans="1:11" ht="25.25" customHeight="1" x14ac:dyDescent="0.2"/>
    <row r="26" spans="1:11" ht="25.25" customHeight="1" x14ac:dyDescent="0.2">
      <c r="A26" s="5" t="s">
        <v>86</v>
      </c>
    </row>
    <row r="27" spans="1:11" ht="32.5" customHeight="1" x14ac:dyDescent="0.2">
      <c r="A27" s="7" t="s">
        <v>87</v>
      </c>
      <c r="B27" s="12">
        <v>33.203000000000003</v>
      </c>
      <c r="C27" s="12">
        <v>34.286000000000001</v>
      </c>
      <c r="D27" s="9" t="s">
        <v>73</v>
      </c>
      <c r="E27" s="9" t="s">
        <v>73</v>
      </c>
      <c r="F27" s="12">
        <v>86.564999999999998</v>
      </c>
      <c r="G27" s="12">
        <v>63.902999999999999</v>
      </c>
      <c r="H27" s="12">
        <v>101.66200000000001</v>
      </c>
      <c r="I27" s="12">
        <v>79.481999999999999</v>
      </c>
      <c r="J27" s="12">
        <v>152.05799999999999</v>
      </c>
      <c r="K27" s="9" t="s">
        <v>73</v>
      </c>
    </row>
    <row r="28" spans="1:11" ht="25.25" customHeight="1" x14ac:dyDescent="0.2">
      <c r="A28" s="7" t="s">
        <v>88</v>
      </c>
      <c r="B28" s="9" t="s">
        <v>23</v>
      </c>
      <c r="C28" s="9" t="s">
        <v>23</v>
      </c>
      <c r="D28" s="9" t="s">
        <v>23</v>
      </c>
      <c r="E28" s="9" t="s">
        <v>23</v>
      </c>
      <c r="F28" s="9" t="s">
        <v>23</v>
      </c>
      <c r="G28" s="9" t="s">
        <v>23</v>
      </c>
      <c r="H28" s="9" t="s">
        <v>23</v>
      </c>
      <c r="I28" s="9" t="s">
        <v>23</v>
      </c>
      <c r="J28" s="9" t="s">
        <v>23</v>
      </c>
      <c r="K28" s="9" t="s">
        <v>23</v>
      </c>
    </row>
    <row r="29" spans="1:11" ht="25.25" customHeight="1" x14ac:dyDescent="0.2">
      <c r="A29" s="7" t="s">
        <v>89</v>
      </c>
      <c r="B29" s="12">
        <v>6.8959999999999999</v>
      </c>
      <c r="C29" s="12">
        <v>6.6980000000000004</v>
      </c>
      <c r="D29" s="12">
        <v>5.3769999999999998</v>
      </c>
      <c r="E29" s="12">
        <v>3.9830000000000001</v>
      </c>
      <c r="F29" s="12">
        <v>3.5670000000000002</v>
      </c>
      <c r="G29" s="12">
        <v>4.2450000000000001</v>
      </c>
      <c r="H29" s="12">
        <v>2.968</v>
      </c>
      <c r="I29" s="12">
        <v>4.6470000000000002</v>
      </c>
      <c r="J29" s="12">
        <v>4.327</v>
      </c>
      <c r="K29" s="12">
        <v>3.1709999999999998</v>
      </c>
    </row>
    <row r="30" spans="1:11" ht="32.5" customHeight="1" x14ac:dyDescent="0.2">
      <c r="A30" s="7" t="s">
        <v>90</v>
      </c>
      <c r="B30" s="13">
        <v>51.363999999999997</v>
      </c>
      <c r="C30" s="13">
        <v>47.188000000000002</v>
      </c>
      <c r="D30" s="13">
        <v>25.699000000000002</v>
      </c>
      <c r="E30" s="13">
        <v>0.68100000000000005</v>
      </c>
      <c r="F30" s="13">
        <v>0.34899999999999998</v>
      </c>
      <c r="G30" s="13">
        <v>2.4620000000000002</v>
      </c>
      <c r="H30" s="13">
        <v>1.474</v>
      </c>
      <c r="I30" s="13">
        <v>3.895</v>
      </c>
      <c r="J30" s="13">
        <v>1.0629999999999999</v>
      </c>
      <c r="K30" s="13">
        <v>2.4740000000000002</v>
      </c>
    </row>
    <row r="31" spans="1:11" ht="25.25" customHeight="1" x14ac:dyDescent="0.2">
      <c r="A31" s="7" t="s">
        <v>91</v>
      </c>
      <c r="B31" s="13">
        <v>2.4359999999999999</v>
      </c>
      <c r="C31" s="13">
        <v>2.1</v>
      </c>
      <c r="D31" s="13">
        <v>1.6020000000000001</v>
      </c>
      <c r="E31" s="13">
        <v>3.0779999999999998</v>
      </c>
      <c r="F31" s="13">
        <v>2.1309999999999998</v>
      </c>
      <c r="G31" s="13">
        <v>3.8370000000000002</v>
      </c>
      <c r="H31" s="13">
        <v>3.2519999999999998</v>
      </c>
      <c r="I31" s="13">
        <v>2.282</v>
      </c>
      <c r="J31" s="13">
        <v>1.8720000000000001</v>
      </c>
      <c r="K31" s="13">
        <v>1.8</v>
      </c>
    </row>
    <row r="32" spans="1:11" ht="32.5" customHeight="1" x14ac:dyDescent="0.2">
      <c r="A32" s="7" t="s">
        <v>92</v>
      </c>
      <c r="B32" s="9" t="s">
        <v>23</v>
      </c>
      <c r="C32" s="9" t="s">
        <v>23</v>
      </c>
      <c r="D32" s="9" t="s">
        <v>23</v>
      </c>
      <c r="E32" s="9" t="s">
        <v>23</v>
      </c>
      <c r="F32" s="9" t="s">
        <v>23</v>
      </c>
      <c r="G32" s="9" t="s">
        <v>23</v>
      </c>
      <c r="H32" s="9" t="s">
        <v>23</v>
      </c>
      <c r="I32" s="9" t="s">
        <v>23</v>
      </c>
      <c r="J32" s="9" t="s">
        <v>23</v>
      </c>
      <c r="K32" s="9" t="s">
        <v>23</v>
      </c>
    </row>
    <row r="33" spans="1:11" ht="32.5" customHeight="1" x14ac:dyDescent="0.2">
      <c r="A33" s="7" t="s">
        <v>93</v>
      </c>
      <c r="B33" s="9" t="s">
        <v>23</v>
      </c>
      <c r="C33" s="9" t="s">
        <v>23</v>
      </c>
      <c r="D33" s="9" t="s">
        <v>23</v>
      </c>
      <c r="E33" s="9" t="s">
        <v>23</v>
      </c>
      <c r="F33" s="9" t="s">
        <v>23</v>
      </c>
      <c r="G33" s="9" t="s">
        <v>23</v>
      </c>
      <c r="H33" s="9" t="s">
        <v>23</v>
      </c>
      <c r="I33" s="9" t="s">
        <v>23</v>
      </c>
      <c r="J33" s="9" t="s">
        <v>23</v>
      </c>
      <c r="K33" s="9" t="s">
        <v>23</v>
      </c>
    </row>
    <row r="34" spans="1:11" ht="25.25" customHeight="1" x14ac:dyDescent="0.2"/>
    <row r="35" spans="1:11" ht="25.25" customHeight="1" x14ac:dyDescent="0.2">
      <c r="A35" s="5" t="s">
        <v>94</v>
      </c>
    </row>
    <row r="36" spans="1:11" ht="25.25" customHeight="1" x14ac:dyDescent="0.2">
      <c r="A36" s="7" t="s">
        <v>95</v>
      </c>
      <c r="B36" s="12">
        <v>0.93899999999999995</v>
      </c>
      <c r="C36" s="12">
        <v>0.89500000000000002</v>
      </c>
      <c r="D36" s="12">
        <v>0.83699999999999997</v>
      </c>
      <c r="E36" s="12">
        <v>0.81599999999999995</v>
      </c>
      <c r="F36" s="12">
        <v>0.79300000000000004</v>
      </c>
      <c r="G36" s="12">
        <v>0.75</v>
      </c>
      <c r="H36" s="12">
        <v>0.80100000000000005</v>
      </c>
      <c r="I36" s="12">
        <v>0.79800000000000004</v>
      </c>
      <c r="J36" s="12">
        <v>0.80100000000000005</v>
      </c>
      <c r="K36" s="12">
        <v>0.85599999999999998</v>
      </c>
    </row>
    <row r="37" spans="1:11" ht="25.25" customHeight="1" x14ac:dyDescent="0.2">
      <c r="A37" s="7" t="s">
        <v>96</v>
      </c>
      <c r="B37" s="12">
        <v>0.47099999999999997</v>
      </c>
      <c r="C37" s="12">
        <v>0.435</v>
      </c>
      <c r="D37" s="12">
        <v>0.26</v>
      </c>
      <c r="E37" s="12">
        <v>2.5999999999999999E-2</v>
      </c>
      <c r="F37" s="12">
        <v>5.1999999999999998E-2</v>
      </c>
      <c r="G37" s="12">
        <v>9.2999999999999999E-2</v>
      </c>
      <c r="H37" s="12">
        <v>4.2999999999999997E-2</v>
      </c>
      <c r="I37" s="12">
        <v>0.14799999999999999</v>
      </c>
      <c r="J37" s="12">
        <v>4.4999999999999998E-2</v>
      </c>
      <c r="K37" s="12">
        <v>0.04</v>
      </c>
    </row>
    <row r="38" spans="1:11" ht="32.5" customHeight="1" x14ac:dyDescent="0.2">
      <c r="A38" s="7" t="s">
        <v>97</v>
      </c>
      <c r="B38" s="9" t="s">
        <v>73</v>
      </c>
      <c r="C38" s="9" t="s">
        <v>73</v>
      </c>
      <c r="D38" s="9" t="s">
        <v>73</v>
      </c>
      <c r="E38" s="12">
        <v>-0.95</v>
      </c>
      <c r="F38" s="9" t="s">
        <v>73</v>
      </c>
      <c r="G38" s="12">
        <v>12.483000000000001</v>
      </c>
      <c r="H38" s="9" t="s">
        <v>73</v>
      </c>
      <c r="I38" s="12">
        <v>1.5369999999999999</v>
      </c>
      <c r="J38" s="12">
        <v>0.98199999999999998</v>
      </c>
      <c r="K38" s="12">
        <v>-16.065999999999999</v>
      </c>
    </row>
    <row r="39" spans="1:11" ht="32.5" customHeight="1" x14ac:dyDescent="0.2">
      <c r="A39" s="7" t="s">
        <v>98</v>
      </c>
      <c r="B39" s="12">
        <v>8.859</v>
      </c>
      <c r="C39" s="12">
        <v>8.2349999999999994</v>
      </c>
      <c r="D39" s="12">
        <v>-1.9830000000000001</v>
      </c>
      <c r="E39" s="12">
        <v>-4.6429999999999998</v>
      </c>
      <c r="F39" s="12">
        <v>2.9630000000000001</v>
      </c>
      <c r="G39" s="12">
        <v>3.8719999999999999</v>
      </c>
      <c r="H39" s="12">
        <v>2.1659999999999999</v>
      </c>
      <c r="I39" s="12">
        <v>2.2200000000000002</v>
      </c>
      <c r="J39" s="12">
        <v>1.044</v>
      </c>
      <c r="K39" s="12">
        <v>-1.9590000000000001</v>
      </c>
    </row>
    <row r="40" spans="1:11" ht="32.5" customHeight="1" x14ac:dyDescent="0.2">
      <c r="A40" s="7" t="s">
        <v>99</v>
      </c>
      <c r="B40" s="12">
        <v>9.7200000000000006</v>
      </c>
      <c r="C40" s="12">
        <v>8.9730000000000008</v>
      </c>
      <c r="D40" s="9" t="s">
        <v>73</v>
      </c>
      <c r="E40" s="9" t="s">
        <v>73</v>
      </c>
      <c r="F40" s="12">
        <v>3.0539999999999998</v>
      </c>
      <c r="G40" s="12">
        <v>4.0279999999999996</v>
      </c>
      <c r="H40" s="12">
        <v>2.214</v>
      </c>
      <c r="I40" s="12">
        <v>2.27</v>
      </c>
      <c r="J40" s="12">
        <v>1.0549999999999999</v>
      </c>
      <c r="K40" s="9" t="s">
        <v>73</v>
      </c>
    </row>
    <row r="41" spans="1:11" ht="25.25" customHeight="1" x14ac:dyDescent="0.2">
      <c r="A41" s="7" t="s">
        <v>100</v>
      </c>
      <c r="B41" s="12">
        <v>991.63199999999995</v>
      </c>
      <c r="C41" s="9" t="s">
        <v>73</v>
      </c>
      <c r="D41" s="9" t="s">
        <v>73</v>
      </c>
      <c r="E41" s="9" t="s">
        <v>73</v>
      </c>
      <c r="F41" s="12">
        <v>0</v>
      </c>
      <c r="G41" s="12">
        <v>8.0109999999999992</v>
      </c>
      <c r="H41" s="12">
        <v>0</v>
      </c>
      <c r="I41" s="12">
        <v>65.081000000000003</v>
      </c>
      <c r="J41" s="12">
        <v>101.801</v>
      </c>
      <c r="K41" s="9" t="s">
        <v>73</v>
      </c>
    </row>
    <row r="42" spans="1:11" ht="25.25" customHeight="1" x14ac:dyDescent="0.2"/>
    <row r="43" spans="1:11" ht="25.25" customHeight="1" x14ac:dyDescent="0.2">
      <c r="A43" s="5" t="s">
        <v>101</v>
      </c>
    </row>
    <row r="44" spans="1:11" ht="32.5" customHeight="1" x14ac:dyDescent="0.2">
      <c r="A44" s="7" t="s">
        <v>102</v>
      </c>
      <c r="B44" s="9" t="s">
        <v>23</v>
      </c>
      <c r="C44" s="9" t="s">
        <v>23</v>
      </c>
      <c r="D44" s="9" t="s">
        <v>23</v>
      </c>
      <c r="E44" s="9" t="s">
        <v>23</v>
      </c>
      <c r="F44" s="9" t="s">
        <v>23</v>
      </c>
      <c r="G44" s="9" t="s">
        <v>23</v>
      </c>
      <c r="H44" s="9" t="s">
        <v>23</v>
      </c>
      <c r="I44" s="9" t="s">
        <v>23</v>
      </c>
      <c r="J44" s="9" t="s">
        <v>23</v>
      </c>
      <c r="K44" s="9" t="s">
        <v>23</v>
      </c>
    </row>
    <row r="45" spans="1:11" ht="32.5" customHeight="1" x14ac:dyDescent="0.2">
      <c r="A45" s="7" t="s">
        <v>103</v>
      </c>
      <c r="B45" s="9" t="s">
        <v>23</v>
      </c>
      <c r="C45" s="9" t="s">
        <v>23</v>
      </c>
      <c r="D45" s="9" t="s">
        <v>23</v>
      </c>
      <c r="E45" s="9" t="s">
        <v>23</v>
      </c>
      <c r="F45" s="9" t="s">
        <v>23</v>
      </c>
      <c r="G45" s="9" t="s">
        <v>23</v>
      </c>
      <c r="H45" s="9" t="s">
        <v>23</v>
      </c>
      <c r="I45" s="9" t="s">
        <v>23</v>
      </c>
      <c r="J45" s="9" t="s">
        <v>23</v>
      </c>
      <c r="K45" s="9" t="s">
        <v>23</v>
      </c>
    </row>
    <row r="46" spans="1:11" ht="32.5" customHeight="1" x14ac:dyDescent="0.2">
      <c r="A46" s="7" t="s">
        <v>104</v>
      </c>
      <c r="B46" s="9" t="s">
        <v>23</v>
      </c>
      <c r="C46" s="9" t="s">
        <v>23</v>
      </c>
      <c r="D46" s="9" t="s">
        <v>23</v>
      </c>
      <c r="E46" s="9" t="s">
        <v>23</v>
      </c>
      <c r="F46" s="9" t="s">
        <v>23</v>
      </c>
      <c r="G46" s="9" t="s">
        <v>23</v>
      </c>
      <c r="H46" s="9" t="s">
        <v>23</v>
      </c>
      <c r="I46" s="9" t="s">
        <v>23</v>
      </c>
      <c r="J46" s="9" t="s">
        <v>23</v>
      </c>
      <c r="K46" s="9" t="s">
        <v>23</v>
      </c>
    </row>
    <row r="47" spans="1:11" ht="32.5" customHeight="1" x14ac:dyDescent="0.2">
      <c r="A47" s="7" t="s">
        <v>105</v>
      </c>
      <c r="B47" s="9" t="s">
        <v>23</v>
      </c>
      <c r="C47" s="9" t="s">
        <v>23</v>
      </c>
      <c r="D47" s="9" t="s">
        <v>23</v>
      </c>
      <c r="E47" s="9" t="s">
        <v>23</v>
      </c>
      <c r="F47" s="9" t="s">
        <v>23</v>
      </c>
      <c r="G47" s="9" t="s">
        <v>23</v>
      </c>
      <c r="H47" s="9" t="s">
        <v>23</v>
      </c>
      <c r="I47" s="9" t="s">
        <v>23</v>
      </c>
      <c r="J47" s="9" t="s">
        <v>23</v>
      </c>
      <c r="K47" s="9" t="s">
        <v>23</v>
      </c>
    </row>
    <row r="48" spans="1:11" ht="32.5" customHeight="1" x14ac:dyDescent="0.2">
      <c r="A48" s="7" t="s">
        <v>106</v>
      </c>
      <c r="B48" s="9" t="s">
        <v>23</v>
      </c>
      <c r="C48" s="9" t="s">
        <v>23</v>
      </c>
      <c r="D48" s="9" t="s">
        <v>23</v>
      </c>
      <c r="E48" s="9" t="s">
        <v>23</v>
      </c>
      <c r="F48" s="9" t="s">
        <v>23</v>
      </c>
      <c r="G48" s="9" t="s">
        <v>23</v>
      </c>
      <c r="H48" s="9" t="s">
        <v>23</v>
      </c>
      <c r="I48" s="9" t="s">
        <v>23</v>
      </c>
      <c r="J48" s="9" t="s">
        <v>23</v>
      </c>
      <c r="K48" s="9" t="s">
        <v>23</v>
      </c>
    </row>
    <row r="49" spans="1:11" ht="32.5" customHeight="1" x14ac:dyDescent="0.2">
      <c r="A49" s="7" t="s">
        <v>107</v>
      </c>
      <c r="B49" s="9" t="s">
        <v>23</v>
      </c>
      <c r="C49" s="9" t="s">
        <v>23</v>
      </c>
      <c r="D49" s="9" t="s">
        <v>23</v>
      </c>
      <c r="E49" s="9" t="s">
        <v>23</v>
      </c>
      <c r="F49" s="9" t="s">
        <v>23</v>
      </c>
      <c r="G49" s="9" t="s">
        <v>23</v>
      </c>
      <c r="H49" s="9" t="s">
        <v>23</v>
      </c>
      <c r="I49" s="9" t="s">
        <v>23</v>
      </c>
      <c r="J49" s="9" t="s">
        <v>23</v>
      </c>
      <c r="K49" s="9" t="s">
        <v>23</v>
      </c>
    </row>
    <row r="50" spans="1:11" ht="32.5" customHeight="1" x14ac:dyDescent="0.2">
      <c r="A50" s="7" t="s">
        <v>108</v>
      </c>
      <c r="B50" s="9" t="s">
        <v>23</v>
      </c>
      <c r="C50" s="9" t="s">
        <v>23</v>
      </c>
      <c r="D50" s="9" t="s">
        <v>23</v>
      </c>
      <c r="E50" s="9" t="s">
        <v>23</v>
      </c>
      <c r="F50" s="9" t="s">
        <v>23</v>
      </c>
      <c r="G50" s="9" t="s">
        <v>23</v>
      </c>
      <c r="H50" s="9" t="s">
        <v>23</v>
      </c>
      <c r="I50" s="9" t="s">
        <v>23</v>
      </c>
      <c r="J50" s="9" t="s">
        <v>23</v>
      </c>
      <c r="K50" s="9" t="s">
        <v>23</v>
      </c>
    </row>
  </sheetData>
  <mergeCells count="3">
    <mergeCell ref="A1:K1"/>
    <mergeCell ref="A2:K2"/>
    <mergeCell ref="A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A5556-BB18-484E-A8BF-659EE4E35D89}">
  <dimension ref="A2:R46"/>
  <sheetViews>
    <sheetView tabSelected="1" topLeftCell="C36" workbookViewId="0">
      <selection activeCell="D44" sqref="D44"/>
    </sheetView>
  </sheetViews>
  <sheetFormatPr baseColWidth="10" defaultRowHeight="15" x14ac:dyDescent="0.2"/>
  <cols>
    <col min="9" max="9" width="12.33203125" bestFit="1" customWidth="1"/>
    <col min="10" max="11" width="12.1640625" bestFit="1" customWidth="1"/>
    <col min="12" max="18" width="11" bestFit="1" customWidth="1"/>
  </cols>
  <sheetData>
    <row r="2" spans="1:10" x14ac:dyDescent="0.2">
      <c r="A2" s="8">
        <v>150661.80363349</v>
      </c>
      <c r="B2" s="8">
        <v>106193.181505061</v>
      </c>
      <c r="C2" s="8">
        <v>126878.61263642699</v>
      </c>
      <c r="D2" s="8">
        <v>124750.358710681</v>
      </c>
      <c r="E2" s="8">
        <v>118966.09400298899</v>
      </c>
      <c r="F2" s="8">
        <v>135164.382560603</v>
      </c>
      <c r="G2" s="8">
        <v>131527.492017799</v>
      </c>
      <c r="H2" s="8">
        <v>182804.15845306299</v>
      </c>
      <c r="I2" s="8">
        <v>229007.286717571</v>
      </c>
      <c r="J2" s="8">
        <v>277434.54654940899</v>
      </c>
    </row>
    <row r="4" spans="1:10" x14ac:dyDescent="0.2">
      <c r="A4">
        <v>9518.640051150931</v>
      </c>
      <c r="B4">
        <v>14423.8297584963</v>
      </c>
      <c r="C4">
        <v>15619.949062366701</v>
      </c>
      <c r="D4">
        <v>28495.370840151001</v>
      </c>
      <c r="E4">
        <v>13300.078459373401</v>
      </c>
      <c r="F4">
        <v>13708.806995057699</v>
      </c>
      <c r="G4">
        <v>14663.134891707899</v>
      </c>
      <c r="H4">
        <v>20282.125521196998</v>
      </c>
      <c r="I4">
        <v>18283.525942114997</v>
      </c>
      <c r="J4">
        <v>19544.7117643723</v>
      </c>
    </row>
    <row r="5" spans="1:10" x14ac:dyDescent="0.2">
      <c r="A5" s="8"/>
      <c r="B5" s="8"/>
      <c r="C5" s="8"/>
      <c r="D5" s="8"/>
      <c r="E5" s="8"/>
      <c r="F5" s="8"/>
      <c r="G5" s="8"/>
      <c r="H5" s="8"/>
      <c r="I5" s="8"/>
      <c r="J5" s="8"/>
    </row>
    <row r="6" spans="1:10" x14ac:dyDescent="0.2">
      <c r="A6">
        <v>-1.2108109038672401</v>
      </c>
      <c r="B6">
        <v>-1205.16343403526</v>
      </c>
      <c r="C6">
        <v>-3284.1213060698096</v>
      </c>
      <c r="D6">
        <v>-2865.0712531870204</v>
      </c>
      <c r="E6">
        <v>340.92630926915399</v>
      </c>
      <c r="F6">
        <v>569.76105605164798</v>
      </c>
      <c r="G6">
        <v>-483.09714482945895</v>
      </c>
      <c r="H6">
        <v>106.922480760608</v>
      </c>
      <c r="I6">
        <v>-585.91020019311702</v>
      </c>
      <c r="J6">
        <v>-2705.9436065956797</v>
      </c>
    </row>
    <row r="8" spans="1:10" x14ac:dyDescent="0.2">
      <c r="A8" s="8"/>
      <c r="B8" s="8"/>
      <c r="C8" s="8"/>
      <c r="D8" s="8"/>
      <c r="E8" s="8"/>
      <c r="F8" s="8"/>
      <c r="G8" s="8"/>
      <c r="H8" s="8"/>
      <c r="I8" s="8"/>
      <c r="J8" s="8"/>
    </row>
    <row r="17" spans="10:13" ht="16" thickBot="1" x14ac:dyDescent="0.25"/>
    <row r="18" spans="10:13" x14ac:dyDescent="0.2">
      <c r="J18" s="25"/>
      <c r="K18" s="26" t="s">
        <v>109</v>
      </c>
      <c r="L18" s="26" t="s">
        <v>110</v>
      </c>
      <c r="M18" s="27" t="s">
        <v>111</v>
      </c>
    </row>
    <row r="19" spans="10:13" x14ac:dyDescent="0.2">
      <c r="J19" s="14">
        <v>2012</v>
      </c>
      <c r="K19" s="15">
        <v>150661.80363349</v>
      </c>
      <c r="L19" s="15">
        <v>9518.640051150931</v>
      </c>
      <c r="M19" s="16">
        <v>-1.2108109038672401</v>
      </c>
    </row>
    <row r="20" spans="10:13" x14ac:dyDescent="0.2">
      <c r="J20" s="14">
        <v>2013</v>
      </c>
      <c r="K20" s="15">
        <v>106193.181505061</v>
      </c>
      <c r="L20" s="15">
        <v>14423.8297584963</v>
      </c>
      <c r="M20" s="16">
        <v>-1205.16343403526</v>
      </c>
    </row>
    <row r="21" spans="10:13" x14ac:dyDescent="0.2">
      <c r="J21" s="14">
        <v>2014</v>
      </c>
      <c r="K21" s="15">
        <v>126878.61263642699</v>
      </c>
      <c r="L21" s="15">
        <v>15619.949062366701</v>
      </c>
      <c r="M21" s="16">
        <v>-3284.1213060698096</v>
      </c>
    </row>
    <row r="22" spans="10:13" x14ac:dyDescent="0.2">
      <c r="J22" s="14">
        <v>2015</v>
      </c>
      <c r="K22" s="15">
        <v>124750.358710681</v>
      </c>
      <c r="L22" s="15">
        <v>28495.370840151001</v>
      </c>
      <c r="M22" s="16">
        <v>-2865.0712531870204</v>
      </c>
    </row>
    <row r="23" spans="10:13" x14ac:dyDescent="0.2">
      <c r="J23" s="14">
        <v>2016</v>
      </c>
      <c r="K23" s="15">
        <v>118966.09400298899</v>
      </c>
      <c r="L23" s="15">
        <v>13300.078459373401</v>
      </c>
      <c r="M23" s="16">
        <v>340.92630926915399</v>
      </c>
    </row>
    <row r="24" spans="10:13" x14ac:dyDescent="0.2">
      <c r="J24" s="14">
        <v>2017</v>
      </c>
      <c r="K24" s="15">
        <v>135164.382560603</v>
      </c>
      <c r="L24" s="15">
        <v>13708.806995057699</v>
      </c>
      <c r="M24" s="16">
        <v>569.76105605164798</v>
      </c>
    </row>
    <row r="25" spans="10:13" x14ac:dyDescent="0.2">
      <c r="J25" s="14">
        <v>2018</v>
      </c>
      <c r="K25" s="15">
        <v>131527.492017799</v>
      </c>
      <c r="L25" s="15">
        <v>14663.134891707899</v>
      </c>
      <c r="M25" s="16">
        <v>-483.09714482945895</v>
      </c>
    </row>
    <row r="26" spans="10:13" x14ac:dyDescent="0.2">
      <c r="J26" s="14">
        <v>2019</v>
      </c>
      <c r="K26" s="15">
        <v>182804.15845306299</v>
      </c>
      <c r="L26" s="15">
        <v>20282.125521196998</v>
      </c>
      <c r="M26" s="16">
        <v>106.922480760608</v>
      </c>
    </row>
    <row r="27" spans="10:13" x14ac:dyDescent="0.2">
      <c r="J27" s="14">
        <v>2020</v>
      </c>
      <c r="K27" s="15">
        <v>229007.286717571</v>
      </c>
      <c r="L27" s="15">
        <v>18283.525942114997</v>
      </c>
      <c r="M27" s="16">
        <v>-585.91020019311702</v>
      </c>
    </row>
    <row r="28" spans="10:13" ht="16" thickBot="1" x14ac:dyDescent="0.25">
      <c r="J28" s="17">
        <v>2021</v>
      </c>
      <c r="K28" s="18">
        <v>277434.54654940899</v>
      </c>
      <c r="L28" s="18">
        <v>19544.7117643723</v>
      </c>
      <c r="M28" s="19">
        <v>-2705.9436065956797</v>
      </c>
    </row>
    <row r="33" spans="8:18" x14ac:dyDescent="0.2">
      <c r="I33" s="20">
        <v>2021</v>
      </c>
      <c r="J33" s="20">
        <v>2020</v>
      </c>
      <c r="K33" s="20">
        <v>2019</v>
      </c>
      <c r="L33" s="20">
        <v>2018</v>
      </c>
      <c r="M33" s="20">
        <v>2017</v>
      </c>
      <c r="N33" s="20">
        <v>2016</v>
      </c>
      <c r="O33" s="20">
        <v>2015</v>
      </c>
      <c r="P33" s="20">
        <v>2014</v>
      </c>
      <c r="Q33" s="20">
        <v>2013</v>
      </c>
      <c r="R33" s="20">
        <v>2012</v>
      </c>
    </row>
    <row r="34" spans="8:18" ht="42" x14ac:dyDescent="0.2">
      <c r="H34" s="7" t="s">
        <v>76</v>
      </c>
      <c r="I34" s="9">
        <f>('[1]Profit &amp; loss account'!C26/'[1]Balance sheet'!C24)*100</f>
        <v>-78.916409832368643</v>
      </c>
      <c r="J34" s="9">
        <f>('[1]Profit &amp; loss account'!D26/'[1]Balance sheet'!D24)*100</f>
        <v>-11.893505528436535</v>
      </c>
      <c r="K34" s="9">
        <f>('[1]Profit &amp; loss account'!E26/'[1]Balance sheet'!E24)*100</f>
        <v>-57.751676775456495</v>
      </c>
      <c r="L34" s="12">
        <v>386.34500000000003</v>
      </c>
      <c r="M34" s="12">
        <v>52.929000000000002</v>
      </c>
      <c r="N34" s="12">
        <v>47.887</v>
      </c>
      <c r="O34" s="12">
        <v>47.393999999999998</v>
      </c>
      <c r="P34" s="12">
        <v>39.228000000000002</v>
      </c>
      <c r="Q34" s="12">
        <v>0.185</v>
      </c>
      <c r="R34" s="12">
        <v>27.085999999999999</v>
      </c>
    </row>
    <row r="35" spans="8:18" ht="42" x14ac:dyDescent="0.2">
      <c r="H35" s="7" t="s">
        <v>77</v>
      </c>
      <c r="I35" s="12">
        <v>20.09</v>
      </c>
      <c r="J35" s="12">
        <v>6.1980000000000004</v>
      </c>
      <c r="K35" s="12">
        <v>30.114000000000001</v>
      </c>
      <c r="L35" s="12">
        <v>25.382000000000001</v>
      </c>
      <c r="M35" s="12">
        <v>29.347000000000001</v>
      </c>
      <c r="N35" s="12">
        <v>29.686</v>
      </c>
      <c r="O35" s="12">
        <v>32.252000000000002</v>
      </c>
      <c r="P35" s="12">
        <v>27.64</v>
      </c>
      <c r="Q35" s="12">
        <v>0.59299999999999997</v>
      </c>
      <c r="R35" s="12">
        <v>23.571000000000002</v>
      </c>
    </row>
    <row r="36" spans="8:18" ht="42" x14ac:dyDescent="0.2">
      <c r="H36" s="7" t="s">
        <v>78</v>
      </c>
      <c r="I36" s="12">
        <v>13.377000000000001</v>
      </c>
      <c r="J36" s="12">
        <v>3.16</v>
      </c>
      <c r="K36" s="12">
        <v>18.727</v>
      </c>
      <c r="L36" s="12">
        <v>18.704000000000001</v>
      </c>
      <c r="M36" s="12">
        <v>20.081</v>
      </c>
      <c r="N36" s="12">
        <v>19.687000000000001</v>
      </c>
      <c r="O36" s="12">
        <v>22.207999999999998</v>
      </c>
      <c r="P36" s="12">
        <v>19.233000000000001</v>
      </c>
      <c r="Q36" s="12">
        <v>7.1999999999999995E-2</v>
      </c>
      <c r="R36" s="12">
        <v>16.835999999999999</v>
      </c>
    </row>
    <row r="37" spans="8:18" ht="28" x14ac:dyDescent="0.2">
      <c r="H37" s="7" t="s">
        <v>79</v>
      </c>
      <c r="I37" s="12">
        <v>18.434000000000001</v>
      </c>
      <c r="J37" s="12">
        <v>4.9509999999999996</v>
      </c>
      <c r="K37" s="12">
        <v>16.847999999999999</v>
      </c>
      <c r="L37" s="12">
        <v>23.382000000000001</v>
      </c>
      <c r="M37" s="12">
        <v>19.286000000000001</v>
      </c>
      <c r="N37" s="12">
        <v>19.696999999999999</v>
      </c>
      <c r="O37" s="12">
        <v>20.367999999999999</v>
      </c>
      <c r="P37" s="12">
        <v>19.21</v>
      </c>
      <c r="Q37" s="12">
        <v>-1.546</v>
      </c>
      <c r="R37" s="12">
        <v>15.509</v>
      </c>
    </row>
    <row r="38" spans="8:18" ht="28" x14ac:dyDescent="0.2">
      <c r="H38" s="7" t="s">
        <v>80</v>
      </c>
      <c r="I38" s="12">
        <v>29.31</v>
      </c>
      <c r="J38" s="12">
        <v>22.071000000000002</v>
      </c>
      <c r="K38" s="12">
        <v>28.518999999999998</v>
      </c>
      <c r="L38" s="12">
        <v>29.978999999999999</v>
      </c>
      <c r="M38" s="12">
        <v>30.870999999999999</v>
      </c>
      <c r="N38" s="12">
        <v>31.853000000000002</v>
      </c>
      <c r="O38" s="12">
        <v>31.332000000000001</v>
      </c>
      <c r="P38" s="12">
        <v>30.335999999999999</v>
      </c>
      <c r="Q38" s="12">
        <v>28.47</v>
      </c>
      <c r="R38" s="12">
        <v>26.931999999999999</v>
      </c>
    </row>
    <row r="40" spans="8:18" ht="16" thickBot="1" x14ac:dyDescent="0.25"/>
    <row r="41" spans="8:18" x14ac:dyDescent="0.2">
      <c r="H41" s="41"/>
      <c r="I41" s="42">
        <v>2012</v>
      </c>
      <c r="J41" s="42">
        <v>2013</v>
      </c>
      <c r="K41" s="42">
        <v>2014</v>
      </c>
      <c r="L41" s="42">
        <v>2015</v>
      </c>
      <c r="M41" s="42">
        <v>2016</v>
      </c>
      <c r="N41" s="42">
        <v>2017</v>
      </c>
      <c r="O41" s="42">
        <v>2018</v>
      </c>
      <c r="P41" s="42">
        <v>2019</v>
      </c>
      <c r="Q41" s="42">
        <v>2020</v>
      </c>
      <c r="R41" s="43">
        <v>2021</v>
      </c>
    </row>
    <row r="42" spans="8:18" ht="42" x14ac:dyDescent="0.2">
      <c r="H42" s="21" t="s">
        <v>76</v>
      </c>
      <c r="I42" s="35">
        <v>-2.7E-2</v>
      </c>
      <c r="J42" s="35">
        <v>-38.909999999999997</v>
      </c>
      <c r="K42" s="36" t="s">
        <v>73</v>
      </c>
      <c r="L42" s="36" t="s">
        <v>73</v>
      </c>
      <c r="M42" s="35">
        <v>24.806999999999999</v>
      </c>
      <c r="N42" s="35">
        <v>29.094999999999999</v>
      </c>
      <c r="O42" s="35">
        <v>-37.340000000000003</v>
      </c>
      <c r="P42" s="35">
        <v>7.6740000000000004</v>
      </c>
      <c r="Q42" s="35">
        <v>-78.507999999999996</v>
      </c>
      <c r="R42" s="37" t="s">
        <v>73</v>
      </c>
    </row>
    <row r="43" spans="8:18" ht="42" x14ac:dyDescent="0.2">
      <c r="H43" s="21" t="s">
        <v>78</v>
      </c>
      <c r="I43" s="35">
        <v>-2E-3</v>
      </c>
      <c r="J43" s="35">
        <v>-3.2040000000000002</v>
      </c>
      <c r="K43" s="35">
        <v>-8.1920000000000002</v>
      </c>
      <c r="L43" s="35">
        <v>-7.202</v>
      </c>
      <c r="M43" s="35">
        <v>0.73499999999999999</v>
      </c>
      <c r="N43" s="35">
        <v>1.127</v>
      </c>
      <c r="O43" s="35">
        <v>-0.80900000000000005</v>
      </c>
      <c r="P43" s="35">
        <v>0.17</v>
      </c>
      <c r="Q43" s="35">
        <v>-0.81899999999999995</v>
      </c>
      <c r="R43" s="38">
        <v>-2.569</v>
      </c>
    </row>
    <row r="44" spans="8:18" ht="28" x14ac:dyDescent="0.2">
      <c r="H44" s="21" t="s">
        <v>79</v>
      </c>
      <c r="I44" s="35">
        <v>-1.0209999999999999</v>
      </c>
      <c r="J44" s="35">
        <v>2.0179999999999998</v>
      </c>
      <c r="K44" s="35">
        <v>3.4390000000000001</v>
      </c>
      <c r="L44" s="35">
        <v>-3.1509999999999998</v>
      </c>
      <c r="M44" s="35">
        <v>1.0089999999999999</v>
      </c>
      <c r="N44" s="35">
        <v>0.38900000000000001</v>
      </c>
      <c r="O44" s="35">
        <v>-0.248</v>
      </c>
      <c r="P44" s="35">
        <v>0.34899999999999998</v>
      </c>
      <c r="Q44" s="35">
        <v>-0.248</v>
      </c>
      <c r="R44" s="38">
        <v>-1.1719999999999999</v>
      </c>
    </row>
    <row r="45" spans="8:18" ht="29" thickBot="1" x14ac:dyDescent="0.25">
      <c r="H45" s="22" t="s">
        <v>80</v>
      </c>
      <c r="I45" s="39">
        <v>6.3179999999999996</v>
      </c>
      <c r="J45" s="39">
        <v>13.583</v>
      </c>
      <c r="K45" s="39">
        <v>12.311</v>
      </c>
      <c r="L45" s="39">
        <v>22.841999999999999</v>
      </c>
      <c r="M45" s="39">
        <v>11.18</v>
      </c>
      <c r="N45" s="39">
        <v>10.141999999999999</v>
      </c>
      <c r="O45" s="39">
        <v>11.148</v>
      </c>
      <c r="P45" s="39">
        <v>11.095000000000001</v>
      </c>
      <c r="Q45" s="39">
        <v>7.984</v>
      </c>
      <c r="R45" s="40">
        <v>7.0449999999999999</v>
      </c>
    </row>
    <row r="46" spans="8:18" x14ac:dyDescent="0.2">
      <c r="I46" s="23"/>
      <c r="J46" s="23"/>
      <c r="K46" s="23"/>
      <c r="L46" s="24"/>
      <c r="M46" s="23"/>
      <c r="N46" s="23"/>
      <c r="O46" s="2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Cover</vt:lpstr>
      <vt:lpstr>Balance sheet</vt:lpstr>
      <vt:lpstr>Profit &amp; loss account</vt:lpstr>
      <vt:lpstr>Global ratios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Juan Diego Maya</cp:lastModifiedBy>
  <dcterms:modified xsi:type="dcterms:W3CDTF">2023-02-06T15:41:37Z</dcterms:modified>
</cp:coreProperties>
</file>